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<sst xmlns="http://schemas.openxmlformats.org/spreadsheetml/2006/main" count="322" uniqueCount="103">
  <si>
    <t>Family Budget Worksheet</t>
  </si>
  <si>
    <t>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</si>
  <si>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</si>
  <si>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</si>
  <si>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</si>
  <si>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</si>
  <si>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</si>
  <si>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</si>
  <si>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</si>
  <si>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</si>
  <si>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</si>
  <si>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</si>
  <si>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</si>
  <si>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</si>
  <si>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</si>
  <si>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Avg</t>
  </si>
  <si>
    <t>Total Income</t>
  </si>
  <si>
    <t>Total Expenses</t>
  </si>
  <si>
    <t>NET (Income - Expenses)</t>
  </si>
  <si>
    <t>Adjustment to Savings</t>
  </si>
  <si>
    <t>Spending Balance</t>
  </si>
  <si>
    <t>Savings Balance</t>
  </si>
  <si>
    <t>Beginning Spending Balance</t>
  </si>
  <si>
    <t>Beginning Savings Balance</t>
  </si>
  <si>
    <t>INCOME</t>
  </si>
  <si>
    <t xml:space="preserve"> Total </t>
  </si>
  <si>
    <t xml:space="preserve"> Avg </t>
  </si>
  <si>
    <t>Wages &amp; Tips</t>
  </si>
  <si>
    <t>Interest Income</t>
  </si>
  <si>
    <t>Dividends</t>
  </si>
  <si>
    <t>SAVINGS EXPENSE</t>
  </si>
  <si>
    <t>Emergency Fund</t>
  </si>
  <si>
    <t>Transfer to Savings</t>
  </si>
  <si>
    <t>Retirement (401k, IRA)</t>
  </si>
  <si>
    <t>Investments</t>
  </si>
  <si>
    <t>Others</t>
  </si>
  <si>
    <t>Total Savings Expense</t>
  </si>
  <si>
    <t>% of Total Expenses</t>
  </si>
  <si>
    <t>HOME EXPENSES</t>
  </si>
  <si>
    <t>Mortgage/Rent</t>
  </si>
  <si>
    <t>Electricity</t>
  </si>
  <si>
    <t>Gas/Oil</t>
  </si>
  <si>
    <t>Water/Sewer/Trash</t>
  </si>
  <si>
    <t>Phone</t>
  </si>
  <si>
    <t>Cable/Satellite</t>
  </si>
  <si>
    <t>Internet</t>
  </si>
  <si>
    <t>Furnishings/Appliances</t>
  </si>
  <si>
    <t>Other</t>
  </si>
  <si>
    <t>Total Home Expense</t>
  </si>
  <si>
    <t>DAILY LIVING</t>
  </si>
  <si>
    <t>Groceries</t>
  </si>
  <si>
    <t>Personal Supplies</t>
  </si>
  <si>
    <t>Clothing</t>
  </si>
  <si>
    <t>Cleaning Services</t>
  </si>
  <si>
    <t>Total Daily Livings</t>
  </si>
  <si>
    <t>CHILDREN</t>
  </si>
  <si>
    <t>School Tuition</t>
  </si>
  <si>
    <t>School Supplies</t>
  </si>
  <si>
    <t>Total Children</t>
  </si>
  <si>
    <t>TRANSPORTATION</t>
  </si>
  <si>
    <t>Fuel</t>
  </si>
  <si>
    <t>Bus/Taxi/Train Fare</t>
  </si>
  <si>
    <t>Repairs</t>
  </si>
  <si>
    <t>Total Transportation</t>
  </si>
  <si>
    <t>HEALTH</t>
  </si>
  <si>
    <t>Doctor/Dentist</t>
  </si>
  <si>
    <t>Medicine/Drugs</t>
  </si>
  <si>
    <t>Total Health</t>
  </si>
  <si>
    <t>INSURANCE</t>
  </si>
  <si>
    <t>Home/Rental</t>
  </si>
  <si>
    <t>Life</t>
  </si>
  <si>
    <t xml:space="preserve">Total Insurance </t>
  </si>
  <si>
    <t>BUSINESS EXPENSE</t>
  </si>
  <si>
    <t>Deductible Expenses</t>
  </si>
  <si>
    <t>Non-Deductible Expenses</t>
  </si>
  <si>
    <t>Total Business Expenses</t>
  </si>
  <si>
    <t>ENTERTAINMENT</t>
  </si>
  <si>
    <t>Videos/DVDs</t>
  </si>
  <si>
    <t>Music</t>
  </si>
  <si>
    <t>Games</t>
  </si>
  <si>
    <t>Movies/Theater</t>
  </si>
  <si>
    <t>Concerts/Plays</t>
  </si>
  <si>
    <t>Books</t>
  </si>
  <si>
    <t>Sports</t>
  </si>
  <si>
    <t>Toys/Gadgets</t>
  </si>
  <si>
    <t>PETS</t>
  </si>
  <si>
    <t>Food</t>
  </si>
  <si>
    <t>Medical</t>
  </si>
  <si>
    <t>Toys/Supplies</t>
  </si>
  <si>
    <t>Totl Pets</t>
  </si>
  <si>
    <t>SUBSCRIPTIONS</t>
  </si>
  <si>
    <t>Newspaper</t>
  </si>
  <si>
    <t>Magazines</t>
  </si>
  <si>
    <t>Dues</t>
  </si>
  <si>
    <t>Club Memberships</t>
  </si>
  <si>
    <t>VACATION</t>
  </si>
  <si>
    <t>Travel</t>
  </si>
  <si>
    <t>Lodging</t>
  </si>
  <si>
    <t>Rental Car</t>
  </si>
  <si>
    <t>Entertainment</t>
  </si>
  <si>
    <t>MISCELLANEOUS</t>
  </si>
  <si>
    <t>Bank Fees</t>
  </si>
  <si>
    <t>Postage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</si>
</sst>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&quot;$&quot;#,##0.00"/>
    <numFmt numFmtId="166" formatCode="_(* #,##0.00_);_(* \(#,##0.00\);_(* &quot;-&quot;??_);_(@_)"/>
    <numFmt numFmtId="167" formatCode="0.0%"/>
  </numFmts>
  <fonts count="13">
    <font>
      <sz val="11.0"/>
      <color rgb="FF000000"/>
      <name val="Calibri"/>
    </font>
    <font>
      <b/>
      <sz val="24.0"/>
      <color rgb="FF366092"/>
      <name val="Aller"/>
    </font>
    <font>
      <sz val="10.0"/>
      <color rgb="FF111111"/>
      <name val="Calibri"/>
    </font>
    <font>
      <b/>
      <sz val="10.0"/>
      <color rgb="FF111111"/>
      <name val="Calibri"/>
    </font>
    <font>
      <b/>
      <sz val="10.0"/>
      <color rgb="FFFFFFFF"/>
      <name val="Calibri"/>
    </font>
    <font>
      <b/>
      <sz val="10.0"/>
      <color rgb="FF366092"/>
      <name val="Calibri"/>
    </font>
    <font>
      <sz val="10.0"/>
      <color rgb="FFFFFFFF"/>
      <name val="Calibri"/>
    </font>
    <font>
      <sz val="9.0"/>
      <color rgb="FF111111"/>
      <name val="Calibri"/>
    </font>
    <font>
      <b/>
      <sz val="9.0"/>
      <color rgb="FF366092"/>
      <name val="Calibri"/>
    </font>
    <font>
      <sz val="10.0"/>
      <color rgb="FF366092"/>
      <name val="Calibri"/>
    </font>
    <font>
      <sz val="10.0"/>
      <name val="Calibri"/>
    </font>
    <font>
      <sz val="9.0"/>
      <name val="Calibri"/>
    </font>
    <font>
      <sz val="11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</fills>
  <borders count="4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EFEFEF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left" vertical="center"/>
    </xf>
    <xf borderId="1" fillId="0" fontId="7" numFmtId="164" xfId="0" applyAlignment="1" applyBorder="1" applyFont="1" applyNumberFormat="1">
      <alignment horizontal="center" vertical="center"/>
    </xf>
    <xf borderId="2" fillId="0" fontId="2" numFmtId="3" xfId="0" applyAlignment="1" applyBorder="1" applyFont="1" applyNumberFormat="1">
      <alignment horizontal="center" vertical="center"/>
    </xf>
    <xf borderId="1" fillId="0" fontId="8" numFmtId="164" xfId="0" applyAlignment="1" applyBorder="1" applyFont="1" applyNumberFormat="1">
      <alignment horizontal="center" vertical="center"/>
    </xf>
    <xf borderId="2" fillId="0" fontId="9" numFmtId="3" xfId="0" applyAlignment="1" applyBorder="1" applyFont="1" applyNumberFormat="1">
      <alignment horizontal="center" vertical="center"/>
    </xf>
    <xf borderId="2" fillId="0" fontId="7" numFmtId="3" xfId="0" applyAlignment="1" applyBorder="1" applyFont="1" applyNumberFormat="1">
      <alignment horizontal="center" vertical="center"/>
    </xf>
    <xf borderId="2" fillId="0" fontId="7" numFmtId="38" xfId="0" applyAlignment="1" applyBorder="1" applyFont="1" applyNumberForma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3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1" fillId="2" fontId="4" numFmtId="0" xfId="0" applyAlignment="1" applyBorder="1" applyFont="1">
      <alignment horizontal="left" shrinkToFit="1" vertical="center" wrapText="0"/>
    </xf>
    <xf borderId="1" fillId="0" fontId="5" numFmtId="166" xfId="0" applyAlignment="1" applyBorder="1" applyFont="1" applyNumberFormat="1">
      <alignment horizontal="center" vertical="center"/>
    </xf>
    <xf borderId="2" fillId="0" fontId="5" numFmtId="166" xfId="0" applyAlignment="1" applyBorder="1" applyFont="1" applyNumberFormat="1">
      <alignment horizontal="center" vertical="center"/>
    </xf>
    <xf borderId="2" fillId="0" fontId="5" numFmtId="3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shrinkToFit="1" vertical="center" wrapText="0"/>
    </xf>
    <xf borderId="0" fillId="0" fontId="2" numFmtId="3" xfId="0" applyAlignment="1" applyFont="1" applyNumberFormat="1">
      <alignment horizontal="center" vertical="center"/>
    </xf>
    <xf borderId="1" fillId="2" fontId="12" numFmtId="0" xfId="0" applyAlignment="1" applyBorder="1" applyFont="1">
      <alignment horizontal="left" vertical="center"/>
    </xf>
    <xf borderId="1" fillId="2" fontId="6" numFmtId="0" xfId="0" applyAlignment="1" applyBorder="1" applyFont="1">
      <alignment horizontal="left" shrinkToFit="1" vertical="center" wrapText="0"/>
    </xf>
    <xf borderId="1" fillId="0" fontId="2" numFmtId="167" xfId="0" applyAlignment="1" applyBorder="1" applyFont="1" applyNumberFormat="1">
      <alignment horizontal="center" vertical="center"/>
    </xf>
    <xf borderId="2" fillId="0" fontId="2" numFmtId="167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left" shrinkToFit="1" vertical="center" wrapText="0"/>
    </xf>
    <xf borderId="1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Spending Balance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Sheet1!$A$10</c:f>
            </c:strRef>
          </c:tx>
          <c:spPr>
            <a:solidFill>
              <a:srgbClr val="3B618E"/>
            </a:solidFill>
          </c:spPr>
          <c:cat>
            <c:strRef>
              <c:f>Sheet1!$B$5:$M$5</c:f>
            </c:strRef>
          </c:cat>
          <c:val>
            <c:numRef>
              <c:f>Sheet1!$B$10:$M$10</c:f>
            </c:numRef>
          </c:val>
        </c:ser>
        <c:axId val="300182098"/>
        <c:axId val="1730980196"/>
      </c:barChart>
      <c:catAx>
        <c:axId val="30018209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800">
                <a:solidFill>
                  <a:srgbClr val="111111"/>
                </a:solidFill>
                <a:latin typeface="Calibri"/>
              </a:defRPr>
            </a:pPr>
          </a:p>
        </c:txPr>
        <c:crossAx val="1730980196"/>
      </c:catAx>
      <c:valAx>
        <c:axId val="173098019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30018209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Sheet1!$A$11</c:f>
            </c:strRef>
          </c:tx>
          <c:spPr>
            <a:ln cmpd="sng" w="28575">
              <a:solidFill>
                <a:srgbClr val="95B3D7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5B3D7"/>
              </a:solidFill>
              <a:ln cmpd="sng">
                <a:solidFill>
                  <a:srgbClr val="95B3D7"/>
                </a:solidFill>
              </a:ln>
            </c:spPr>
          </c:marker>
          <c:cat>
            <c:strRef>
              <c:f>Sheet1!$B$5:$M$5</c:f>
            </c:strRef>
          </c:cat>
          <c:val>
            <c:numRef>
              <c:f>Sheet1!$B$11:$M$11</c:f>
            </c:numRef>
          </c:val>
          <c:smooth val="0"/>
        </c:ser>
        <c:axId val="1124023028"/>
        <c:axId val="1365487735"/>
      </c:lineChart>
      <c:catAx>
        <c:axId val="112402302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365487735"/>
      </c:catAx>
      <c:valAx>
        <c:axId val="136548773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12402302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200"/>
            </a:pPr>
            <a:r>
              <a:t>Family Budget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D8D8D8"/>
              </a:solidFill>
            </c:spPr>
          </c:dPt>
          <c:dPt>
            <c:idx val="1"/>
            <c:spPr>
              <a:solidFill>
                <a:srgbClr val="36609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Sheet1!$A$6:$A$7</c:f>
            </c:strRef>
          </c:cat>
          <c:val>
            <c:numRef>
              <c:f>Sheet1!$N$6:$N$7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11</xdr:row>
      <xdr:rowOff>200025</xdr:rowOff>
    </xdr:from>
    <xdr:ext cx="3810000" cy="21621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495300</xdr:colOff>
      <xdr:row>14</xdr:row>
      <xdr:rowOff>180975</xdr:rowOff>
    </xdr:from>
    <xdr:ext cx="3829050" cy="14287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323850</xdr:colOff>
      <xdr:row>152</xdr:row>
      <xdr:rowOff>28575</xdr:rowOff>
    </xdr:from>
    <xdr:ext cx="4067175" cy="251460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8" width="7.71"/>
    <col customWidth="1" min="9" max="9" width="7.0"/>
    <col customWidth="1" min="10" max="10" width="7.14"/>
    <col customWidth="1" min="11" max="11" width="7.0"/>
    <col customWidth="1" min="12" max="12" width="7.71"/>
    <col customWidth="1" min="13" max="13" width="7.14"/>
    <col customWidth="1" min="14" max="14" width="7.71"/>
    <col customWidth="1" min="15" max="15" width="6.86"/>
    <col customWidth="1" min="16" max="16" width="9.14"/>
    <col customWidth="1" min="17" max="26" width="8.71"/>
  </cols>
  <sheetData>
    <row r="1" ht="12.7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5"/>
      <c r="B4" s="6"/>
      <c r="C4" s="6"/>
      <c r="D4" s="6"/>
      <c r="E4" s="6"/>
      <c r="F4" s="6"/>
      <c r="G4" s="6"/>
      <c r="H4" s="4"/>
      <c r="I4" s="6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9" t="s">
        <v>15</v>
      </c>
      <c r="P5" s="4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10" t="s">
        <v>16</v>
      </c>
      <c r="B6" s="11">
        <f t="shared" ref="B6:N6" si="1">B28</f>
        <v>28000</v>
      </c>
      <c r="C6" s="11">
        <f t="shared" si="1"/>
        <v>28000</v>
      </c>
      <c r="D6" s="11">
        <f t="shared" si="1"/>
        <v>28000</v>
      </c>
      <c r="E6" s="11">
        <f t="shared" si="1"/>
        <v>28000</v>
      </c>
      <c r="F6" s="11">
        <f t="shared" si="1"/>
        <v>28000</v>
      </c>
      <c r="G6" s="11">
        <f t="shared" si="1"/>
        <v>28000</v>
      </c>
      <c r="H6" s="11">
        <f t="shared" si="1"/>
        <v>28000</v>
      </c>
      <c r="I6" s="11">
        <f t="shared" si="1"/>
        <v>28000</v>
      </c>
      <c r="J6" s="11">
        <f t="shared" si="1"/>
        <v>28000</v>
      </c>
      <c r="K6" s="11">
        <f t="shared" si="1"/>
        <v>28000</v>
      </c>
      <c r="L6" s="11">
        <f t="shared" si="1"/>
        <v>28000</v>
      </c>
      <c r="M6" s="11">
        <f t="shared" si="1"/>
        <v>28000</v>
      </c>
      <c r="N6" s="11">
        <f t="shared" si="1"/>
        <v>336000</v>
      </c>
      <c r="O6" s="12">
        <f t="shared" ref="O6:O10" si="3">N6/COLUMNS(B6:M6)</f>
        <v>28000</v>
      </c>
      <c r="P6" s="4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0" t="s">
        <v>17</v>
      </c>
      <c r="B7" s="11">
        <f t="shared" ref="B7:N7" si="2">B51+B61+B69+B78+B86+B93+B100+B113+B121+B130+B140+B147</f>
        <v>25375</v>
      </c>
      <c r="C7" s="11">
        <f t="shared" si="2"/>
        <v>20250</v>
      </c>
      <c r="D7" s="11">
        <f t="shared" si="2"/>
        <v>22850</v>
      </c>
      <c r="E7" s="11">
        <f t="shared" si="2"/>
        <v>23775</v>
      </c>
      <c r="F7" s="11">
        <f t="shared" si="2"/>
        <v>38850</v>
      </c>
      <c r="G7" s="11">
        <f t="shared" si="2"/>
        <v>27450</v>
      </c>
      <c r="H7" s="11">
        <f t="shared" si="2"/>
        <v>31661</v>
      </c>
      <c r="I7" s="11">
        <f t="shared" si="2"/>
        <v>21750</v>
      </c>
      <c r="J7" s="11">
        <f t="shared" si="2"/>
        <v>21050</v>
      </c>
      <c r="K7" s="11">
        <f t="shared" si="2"/>
        <v>22325</v>
      </c>
      <c r="L7" s="11">
        <f t="shared" si="2"/>
        <v>21006</v>
      </c>
      <c r="M7" s="11">
        <f t="shared" si="2"/>
        <v>29606</v>
      </c>
      <c r="N7" s="11">
        <f t="shared" si="2"/>
        <v>305948</v>
      </c>
      <c r="O7" s="12">
        <f t="shared" si="3"/>
        <v>25495.66667</v>
      </c>
      <c r="P7" s="4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7" t="s">
        <v>18</v>
      </c>
      <c r="B8" s="13">
        <f t="shared" ref="B8:N8" si="4">B6-B7</f>
        <v>2625</v>
      </c>
      <c r="C8" s="13">
        <f t="shared" si="4"/>
        <v>7750</v>
      </c>
      <c r="D8" s="13">
        <f t="shared" si="4"/>
        <v>5150</v>
      </c>
      <c r="E8" s="13">
        <f t="shared" si="4"/>
        <v>4225</v>
      </c>
      <c r="F8" s="13">
        <f t="shared" si="4"/>
        <v>-10850</v>
      </c>
      <c r="G8" s="13">
        <f t="shared" si="4"/>
        <v>550</v>
      </c>
      <c r="H8" s="13">
        <f t="shared" si="4"/>
        <v>-3661</v>
      </c>
      <c r="I8" s="13">
        <f t="shared" si="4"/>
        <v>6250</v>
      </c>
      <c r="J8" s="13">
        <f t="shared" si="4"/>
        <v>6950</v>
      </c>
      <c r="K8" s="13">
        <f t="shared" si="4"/>
        <v>5675</v>
      </c>
      <c r="L8" s="13">
        <f t="shared" si="4"/>
        <v>6994</v>
      </c>
      <c r="M8" s="13">
        <f t="shared" si="4"/>
        <v>-1606</v>
      </c>
      <c r="N8" s="13">
        <f t="shared" si="4"/>
        <v>30052</v>
      </c>
      <c r="O8" s="14">
        <f t="shared" si="3"/>
        <v>2504.333333</v>
      </c>
      <c r="P8" s="4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0" t="s">
        <v>19</v>
      </c>
      <c r="B9" s="11"/>
      <c r="C9" s="11">
        <v>1000.0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f>SUM(B9:M9)</f>
        <v>1000</v>
      </c>
      <c r="O9" s="15">
        <f t="shared" si="3"/>
        <v>83.33333333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10" t="s">
        <v>20</v>
      </c>
      <c r="B10" s="11">
        <f t="shared" ref="B10:N10" si="5">B6-B7+N13</f>
        <v>3625</v>
      </c>
      <c r="C10" s="11">
        <f t="shared" si="5"/>
        <v>7750</v>
      </c>
      <c r="D10" s="11">
        <f t="shared" si="5"/>
        <v>5150</v>
      </c>
      <c r="E10" s="11">
        <f t="shared" si="5"/>
        <v>4225</v>
      </c>
      <c r="F10" s="11">
        <f t="shared" si="5"/>
        <v>-10850</v>
      </c>
      <c r="G10" s="11">
        <f t="shared" si="5"/>
        <v>550</v>
      </c>
      <c r="H10" s="11">
        <f t="shared" si="5"/>
        <v>-3661</v>
      </c>
      <c r="I10" s="11">
        <f t="shared" si="5"/>
        <v>6250</v>
      </c>
      <c r="J10" s="11">
        <f t="shared" si="5"/>
        <v>6950</v>
      </c>
      <c r="K10" s="11">
        <f t="shared" si="5"/>
        <v>5675</v>
      </c>
      <c r="L10" s="11">
        <f t="shared" si="5"/>
        <v>6994</v>
      </c>
      <c r="M10" s="11">
        <f t="shared" si="5"/>
        <v>-1606</v>
      </c>
      <c r="N10" s="11">
        <f t="shared" si="5"/>
        <v>30052</v>
      </c>
      <c r="O10" s="15">
        <f t="shared" si="3"/>
        <v>2504.333333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0" t="s">
        <v>21</v>
      </c>
      <c r="B11" s="11">
        <f t="shared" ref="B11:O11" si="6">B37+N13-B32+B9</f>
        <v>3500</v>
      </c>
      <c r="C11" s="11">
        <f t="shared" si="6"/>
        <v>3500</v>
      </c>
      <c r="D11" s="11">
        <f t="shared" si="6"/>
        <v>2500</v>
      </c>
      <c r="E11" s="11">
        <f t="shared" si="6"/>
        <v>2500</v>
      </c>
      <c r="F11" s="11">
        <f t="shared" si="6"/>
        <v>2500</v>
      </c>
      <c r="G11" s="11">
        <f t="shared" si="6"/>
        <v>2500</v>
      </c>
      <c r="H11" s="11">
        <f t="shared" si="6"/>
        <v>2500</v>
      </c>
      <c r="I11" s="11">
        <f t="shared" si="6"/>
        <v>2500</v>
      </c>
      <c r="J11" s="11">
        <f t="shared" si="6"/>
        <v>2500</v>
      </c>
      <c r="K11" s="11">
        <f t="shared" si="6"/>
        <v>2500</v>
      </c>
      <c r="L11" s="11">
        <f t="shared" si="6"/>
        <v>2500</v>
      </c>
      <c r="M11" s="11">
        <f t="shared" si="6"/>
        <v>2500</v>
      </c>
      <c r="N11" s="11">
        <f t="shared" si="6"/>
        <v>31000</v>
      </c>
      <c r="O11" s="16">
        <f t="shared" si="6"/>
        <v>2583.333333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5"/>
      <c r="B12" s="6"/>
      <c r="C12" s="6"/>
      <c r="D12" s="6"/>
      <c r="E12" s="17"/>
      <c r="F12" s="17"/>
      <c r="G12" s="17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3"/>
      <c r="B13" s="4"/>
      <c r="C13" s="4"/>
      <c r="D13" s="4"/>
      <c r="E13" s="4"/>
      <c r="F13" s="4"/>
      <c r="G13" s="4"/>
      <c r="H13" s="18" t="s">
        <v>22</v>
      </c>
      <c r="N13" s="19">
        <v>1000.0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5"/>
      <c r="B14" s="6"/>
      <c r="C14" s="6"/>
      <c r="D14" s="6"/>
      <c r="E14" s="6"/>
      <c r="F14" s="6"/>
      <c r="G14" s="6"/>
      <c r="H14" s="18" t="s">
        <v>23</v>
      </c>
      <c r="N14" s="19">
        <v>1000.0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3"/>
      <c r="B15" s="4"/>
      <c r="C15" s="4"/>
      <c r="D15" s="4"/>
      <c r="E15" s="20"/>
      <c r="F15" s="20"/>
      <c r="G15" s="20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3"/>
      <c r="B16" s="4"/>
      <c r="C16" s="4"/>
      <c r="D16" s="4"/>
      <c r="E16" s="20"/>
      <c r="F16" s="20"/>
      <c r="G16" s="20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3"/>
      <c r="B17" s="4"/>
      <c r="C17" s="4"/>
      <c r="D17" s="4"/>
      <c r="E17" s="20"/>
      <c r="F17" s="20"/>
      <c r="G17" s="20"/>
      <c r="H17" s="4"/>
      <c r="I17" s="4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3"/>
      <c r="B18" s="4"/>
      <c r="C18" s="4"/>
      <c r="D18" s="4"/>
      <c r="E18" s="20"/>
      <c r="F18" s="20"/>
      <c r="G18" s="20"/>
      <c r="H18" s="4"/>
      <c r="I18" s="4"/>
      <c r="J18" s="4"/>
      <c r="K18" s="4"/>
      <c r="L18" s="4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3"/>
      <c r="B19" s="4"/>
      <c r="C19" s="4"/>
      <c r="D19" s="4"/>
      <c r="E19" s="20"/>
      <c r="F19" s="20"/>
      <c r="G19" s="20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3"/>
      <c r="B20" s="4"/>
      <c r="C20" s="4"/>
      <c r="D20" s="4"/>
      <c r="E20" s="20"/>
      <c r="F20" s="20"/>
      <c r="G20" s="20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5"/>
      <c r="B21" s="6"/>
      <c r="C21" s="6"/>
      <c r="D21" s="6"/>
      <c r="E21" s="17"/>
      <c r="F21" s="17"/>
      <c r="G21" s="17"/>
      <c r="H21" s="4"/>
      <c r="I21" s="4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1" t="s">
        <v>24</v>
      </c>
      <c r="B22" s="8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22" t="s">
        <v>25</v>
      </c>
      <c r="O22" s="23" t="s">
        <v>26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1" t="s">
        <v>27</v>
      </c>
      <c r="B23" s="11">
        <v>25000.0</v>
      </c>
      <c r="C23" s="11">
        <v>25000.0</v>
      </c>
      <c r="D23" s="11">
        <v>25000.0</v>
      </c>
      <c r="E23" s="11">
        <v>25000.0</v>
      </c>
      <c r="F23" s="11">
        <v>25000.0</v>
      </c>
      <c r="G23" s="11">
        <v>25000.0</v>
      </c>
      <c r="H23" s="11">
        <v>25000.0</v>
      </c>
      <c r="I23" s="11">
        <v>25000.0</v>
      </c>
      <c r="J23" s="11">
        <v>25000.0</v>
      </c>
      <c r="K23" s="11">
        <v>25000.0</v>
      </c>
      <c r="L23" s="11">
        <v>25000.0</v>
      </c>
      <c r="M23" s="11">
        <v>25000.0</v>
      </c>
      <c r="N23" s="11">
        <f t="shared" ref="N23:N24" si="7">SUM(B23:M23)</f>
        <v>300000</v>
      </c>
      <c r="O23" s="12">
        <f t="shared" ref="O23:O24" si="8">N23/COLUMNS(B23:M23)</f>
        <v>25000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21" t="s">
        <v>28</v>
      </c>
      <c r="B24" s="11">
        <v>3000.0</v>
      </c>
      <c r="C24" s="11">
        <v>3000.0</v>
      </c>
      <c r="D24" s="11">
        <v>3000.0</v>
      </c>
      <c r="E24" s="11">
        <v>3000.0</v>
      </c>
      <c r="F24" s="11">
        <v>3000.0</v>
      </c>
      <c r="G24" s="11">
        <v>3000.0</v>
      </c>
      <c r="H24" s="11">
        <v>3000.0</v>
      </c>
      <c r="I24" s="11">
        <v>3000.0</v>
      </c>
      <c r="J24" s="11">
        <v>3000.0</v>
      </c>
      <c r="K24" s="11">
        <v>3000.0</v>
      </c>
      <c r="L24" s="11">
        <v>3000.0</v>
      </c>
      <c r="M24" s="11">
        <v>3000.0</v>
      </c>
      <c r="N24" s="11">
        <f t="shared" si="7"/>
        <v>36000</v>
      </c>
      <c r="O24" s="12">
        <f t="shared" si="8"/>
        <v>3000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1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1" t="s">
        <v>16</v>
      </c>
      <c r="B28" s="13">
        <f t="shared" ref="B28:O28" si="9">SUM(B23:B27)</f>
        <v>28000</v>
      </c>
      <c r="C28" s="13">
        <f t="shared" si="9"/>
        <v>28000</v>
      </c>
      <c r="D28" s="13">
        <f t="shared" si="9"/>
        <v>28000</v>
      </c>
      <c r="E28" s="13">
        <f t="shared" si="9"/>
        <v>28000</v>
      </c>
      <c r="F28" s="13">
        <f t="shared" si="9"/>
        <v>28000</v>
      </c>
      <c r="G28" s="13">
        <f t="shared" si="9"/>
        <v>28000</v>
      </c>
      <c r="H28" s="13">
        <f t="shared" si="9"/>
        <v>28000</v>
      </c>
      <c r="I28" s="13">
        <f t="shared" si="9"/>
        <v>28000</v>
      </c>
      <c r="J28" s="13">
        <f t="shared" si="9"/>
        <v>28000</v>
      </c>
      <c r="K28" s="13">
        <f t="shared" si="9"/>
        <v>28000</v>
      </c>
      <c r="L28" s="13">
        <f t="shared" si="9"/>
        <v>28000</v>
      </c>
      <c r="M28" s="13">
        <f t="shared" si="9"/>
        <v>28000</v>
      </c>
      <c r="N28" s="13">
        <f t="shared" si="9"/>
        <v>336000</v>
      </c>
      <c r="O28" s="24">
        <f t="shared" si="9"/>
        <v>28000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21" t="s">
        <v>30</v>
      </c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9</v>
      </c>
      <c r="J30" s="8" t="s">
        <v>10</v>
      </c>
      <c r="K30" s="8" t="s">
        <v>11</v>
      </c>
      <c r="L30" s="8" t="s">
        <v>12</v>
      </c>
      <c r="M30" s="8" t="s">
        <v>13</v>
      </c>
      <c r="N30" s="22" t="s">
        <v>25</v>
      </c>
      <c r="O30" s="23" t="s">
        <v>26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7" t="s">
        <v>31</v>
      </c>
      <c r="B31" s="11">
        <v>1000.0</v>
      </c>
      <c r="C31" s="11">
        <v>1000.0</v>
      </c>
      <c r="D31" s="11">
        <v>1000.0</v>
      </c>
      <c r="E31" s="11">
        <v>1000.0</v>
      </c>
      <c r="F31" s="11">
        <v>1000.0</v>
      </c>
      <c r="G31" s="11">
        <v>1000.0</v>
      </c>
      <c r="H31" s="11">
        <v>1000.0</v>
      </c>
      <c r="I31" s="11">
        <v>1000.0</v>
      </c>
      <c r="J31" s="11">
        <v>1000.0</v>
      </c>
      <c r="K31" s="11">
        <v>1000.0</v>
      </c>
      <c r="L31" s="11">
        <v>1000.0</v>
      </c>
      <c r="M31" s="11">
        <v>1000.0</v>
      </c>
      <c r="N31" s="11">
        <f t="shared" ref="N31:N34" si="10">SUM(B31:M31)</f>
        <v>12000</v>
      </c>
      <c r="O31" s="12">
        <f t="shared" ref="O31:O34" si="11">N31/COLUMNS(B31:M31)</f>
        <v>1000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7" t="s">
        <v>32</v>
      </c>
      <c r="B32" s="11">
        <v>2000.0</v>
      </c>
      <c r="C32" s="11">
        <v>2000.0</v>
      </c>
      <c r="D32" s="11">
        <v>2000.0</v>
      </c>
      <c r="E32" s="11">
        <v>2000.0</v>
      </c>
      <c r="F32" s="11">
        <v>2000.0</v>
      </c>
      <c r="G32" s="11">
        <v>2000.0</v>
      </c>
      <c r="H32" s="11">
        <v>2000.0</v>
      </c>
      <c r="I32" s="11">
        <v>2000.0</v>
      </c>
      <c r="J32" s="11">
        <v>2000.0</v>
      </c>
      <c r="K32" s="11">
        <v>2000.0</v>
      </c>
      <c r="L32" s="11">
        <v>2000.0</v>
      </c>
      <c r="M32" s="11">
        <v>2000.0</v>
      </c>
      <c r="N32" s="11">
        <f t="shared" si="10"/>
        <v>24000</v>
      </c>
      <c r="O32" s="12">
        <f t="shared" si="11"/>
        <v>2000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7" t="s">
        <v>33</v>
      </c>
      <c r="B33" s="11">
        <v>500.0</v>
      </c>
      <c r="C33" s="11">
        <v>500.0</v>
      </c>
      <c r="D33" s="11">
        <v>500.0</v>
      </c>
      <c r="E33" s="11">
        <v>500.0</v>
      </c>
      <c r="F33" s="11">
        <v>500.0</v>
      </c>
      <c r="G33" s="11">
        <v>500.0</v>
      </c>
      <c r="H33" s="11">
        <v>500.0</v>
      </c>
      <c r="I33" s="11">
        <v>500.0</v>
      </c>
      <c r="J33" s="11">
        <v>500.0</v>
      </c>
      <c r="K33" s="11">
        <v>500.0</v>
      </c>
      <c r="L33" s="11">
        <v>500.0</v>
      </c>
      <c r="M33" s="11">
        <v>500.0</v>
      </c>
      <c r="N33" s="11">
        <f t="shared" si="10"/>
        <v>6000</v>
      </c>
      <c r="O33" s="12">
        <f t="shared" si="11"/>
        <v>500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27" t="s">
        <v>34</v>
      </c>
      <c r="B34" s="11">
        <v>1000.0</v>
      </c>
      <c r="C34" s="11">
        <v>1000.0</v>
      </c>
      <c r="D34" s="11">
        <v>1000.0</v>
      </c>
      <c r="E34" s="11">
        <v>1000.0</v>
      </c>
      <c r="F34" s="11">
        <v>1000.0</v>
      </c>
      <c r="G34" s="11">
        <v>1000.0</v>
      </c>
      <c r="H34" s="11">
        <v>1000.0</v>
      </c>
      <c r="I34" s="11">
        <v>1000.0</v>
      </c>
      <c r="J34" s="11">
        <v>1000.0</v>
      </c>
      <c r="K34" s="11">
        <v>1000.0</v>
      </c>
      <c r="L34" s="11">
        <v>1000.0</v>
      </c>
      <c r="M34" s="11">
        <v>1000.0</v>
      </c>
      <c r="N34" s="11">
        <f t="shared" si="10"/>
        <v>12000</v>
      </c>
      <c r="O34" s="12">
        <f t="shared" si="11"/>
        <v>1000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27" t="s">
        <v>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2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21" t="s">
        <v>36</v>
      </c>
      <c r="B37" s="13">
        <f t="shared" ref="B37:O37" si="12">SUM(B31:B36)</f>
        <v>4500</v>
      </c>
      <c r="C37" s="13">
        <f t="shared" si="12"/>
        <v>4500</v>
      </c>
      <c r="D37" s="13">
        <f t="shared" si="12"/>
        <v>4500</v>
      </c>
      <c r="E37" s="13">
        <f t="shared" si="12"/>
        <v>4500</v>
      </c>
      <c r="F37" s="13">
        <f t="shared" si="12"/>
        <v>4500</v>
      </c>
      <c r="G37" s="13">
        <f t="shared" si="12"/>
        <v>4500</v>
      </c>
      <c r="H37" s="13">
        <f t="shared" si="12"/>
        <v>4500</v>
      </c>
      <c r="I37" s="13">
        <f t="shared" si="12"/>
        <v>4500</v>
      </c>
      <c r="J37" s="13">
        <f t="shared" si="12"/>
        <v>4500</v>
      </c>
      <c r="K37" s="13">
        <f t="shared" si="12"/>
        <v>4500</v>
      </c>
      <c r="L37" s="13">
        <f t="shared" si="12"/>
        <v>4500</v>
      </c>
      <c r="M37" s="13">
        <f t="shared" si="12"/>
        <v>4500</v>
      </c>
      <c r="N37" s="13">
        <f t="shared" si="12"/>
        <v>54000</v>
      </c>
      <c r="O37" s="24">
        <f t="shared" si="12"/>
        <v>4500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28" t="s">
        <v>37</v>
      </c>
      <c r="B38" s="29">
        <f>B37/N37</f>
        <v>0.08333333333</v>
      </c>
      <c r="C38" s="29">
        <f>C37/N37</f>
        <v>0.08333333333</v>
      </c>
      <c r="D38" s="29">
        <f>D37/N37</f>
        <v>0.08333333333</v>
      </c>
      <c r="E38" s="29">
        <f>E37/N37</f>
        <v>0.08333333333</v>
      </c>
      <c r="F38" s="29">
        <f>F37/N37</f>
        <v>0.08333333333</v>
      </c>
      <c r="G38" s="29">
        <f>G37/N37</f>
        <v>0.08333333333</v>
      </c>
      <c r="H38" s="29">
        <f>H37/N37</f>
        <v>0.08333333333</v>
      </c>
      <c r="I38" s="29">
        <f>I37/N37</f>
        <v>0.08333333333</v>
      </c>
      <c r="J38" s="29">
        <f>J37/N37</f>
        <v>0.08333333333</v>
      </c>
      <c r="K38" s="29">
        <f>K37/N37</f>
        <v>0.08333333333</v>
      </c>
      <c r="L38" s="29">
        <f>L37/N37</f>
        <v>0.08333333333</v>
      </c>
      <c r="M38" s="29">
        <f>M37/N37</f>
        <v>0.08333333333</v>
      </c>
      <c r="N38" s="29">
        <f>N37/N37</f>
        <v>1</v>
      </c>
      <c r="O38" s="3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2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1" t="s">
        <v>38</v>
      </c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22" t="s">
        <v>25</v>
      </c>
      <c r="O40" s="23" t="s">
        <v>26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1" t="s">
        <v>39</v>
      </c>
      <c r="B41" s="11">
        <v>3000.0</v>
      </c>
      <c r="C41" s="11">
        <v>3000.0</v>
      </c>
      <c r="D41" s="11">
        <v>3000.0</v>
      </c>
      <c r="E41" s="11">
        <v>3000.0</v>
      </c>
      <c r="F41" s="11">
        <v>3000.0</v>
      </c>
      <c r="G41" s="11">
        <v>3000.0</v>
      </c>
      <c r="H41" s="11">
        <v>3000.0</v>
      </c>
      <c r="I41" s="11">
        <v>3000.0</v>
      </c>
      <c r="J41" s="11">
        <v>3000.0</v>
      </c>
      <c r="K41" s="11">
        <v>3000.0</v>
      </c>
      <c r="L41" s="11">
        <v>3000.0</v>
      </c>
      <c r="M41" s="11">
        <v>3000.0</v>
      </c>
      <c r="N41" s="11">
        <f t="shared" ref="N41:N48" si="13">SUM(B41:M41)</f>
        <v>36000</v>
      </c>
      <c r="O41" s="12">
        <f t="shared" ref="O41:O48" si="14">N41/COLUMNS(B41:M41)</f>
        <v>3000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1" t="s">
        <v>40</v>
      </c>
      <c r="B42" s="11">
        <v>500.0</v>
      </c>
      <c r="C42" s="11">
        <v>500.0</v>
      </c>
      <c r="D42" s="11">
        <v>600.0</v>
      </c>
      <c r="E42" s="11">
        <v>500.0</v>
      </c>
      <c r="F42" s="11">
        <v>500.0</v>
      </c>
      <c r="G42" s="11">
        <v>500.0</v>
      </c>
      <c r="H42" s="11">
        <v>750.0</v>
      </c>
      <c r="I42" s="11">
        <v>500.0</v>
      </c>
      <c r="J42" s="11">
        <v>500.0</v>
      </c>
      <c r="K42" s="11">
        <v>450.0</v>
      </c>
      <c r="L42" s="11">
        <v>470.0</v>
      </c>
      <c r="M42" s="11">
        <v>620.0</v>
      </c>
      <c r="N42" s="11">
        <f t="shared" si="13"/>
        <v>6390</v>
      </c>
      <c r="O42" s="12">
        <f t="shared" si="14"/>
        <v>532.5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1" t="s">
        <v>41</v>
      </c>
      <c r="B43" s="11">
        <v>625.0</v>
      </c>
      <c r="C43" s="11"/>
      <c r="D43" s="11"/>
      <c r="E43" s="11">
        <v>625.0</v>
      </c>
      <c r="F43" s="11"/>
      <c r="G43" s="11"/>
      <c r="H43" s="11">
        <v>625.0</v>
      </c>
      <c r="I43" s="11"/>
      <c r="J43" s="11"/>
      <c r="K43" s="11">
        <v>625.0</v>
      </c>
      <c r="L43" s="11"/>
      <c r="M43" s="11"/>
      <c r="N43" s="11">
        <f t="shared" si="13"/>
        <v>2500</v>
      </c>
      <c r="O43" s="12">
        <f t="shared" si="14"/>
        <v>208.3333333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1" t="s">
        <v>42</v>
      </c>
      <c r="B44" s="11">
        <v>150.0</v>
      </c>
      <c r="C44" s="11">
        <v>150.0</v>
      </c>
      <c r="D44" s="11">
        <v>150.0</v>
      </c>
      <c r="E44" s="11">
        <v>150.0</v>
      </c>
      <c r="F44" s="11">
        <v>150.0</v>
      </c>
      <c r="G44" s="11">
        <v>150.0</v>
      </c>
      <c r="H44" s="11">
        <v>150.0</v>
      </c>
      <c r="I44" s="11">
        <v>150.0</v>
      </c>
      <c r="J44" s="11">
        <v>150.0</v>
      </c>
      <c r="K44" s="11">
        <v>150.0</v>
      </c>
      <c r="L44" s="11">
        <v>150.0</v>
      </c>
      <c r="M44" s="11">
        <v>150.0</v>
      </c>
      <c r="N44" s="11">
        <f t="shared" si="13"/>
        <v>1800</v>
      </c>
      <c r="O44" s="12">
        <f t="shared" si="14"/>
        <v>150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1" t="s">
        <v>43</v>
      </c>
      <c r="B45" s="11">
        <v>150.0</v>
      </c>
      <c r="C45" s="11">
        <v>150.0</v>
      </c>
      <c r="D45" s="11">
        <v>150.0</v>
      </c>
      <c r="E45" s="11">
        <v>150.0</v>
      </c>
      <c r="F45" s="11">
        <v>150.0</v>
      </c>
      <c r="G45" s="11">
        <v>150.0</v>
      </c>
      <c r="H45" s="11">
        <v>150.0</v>
      </c>
      <c r="I45" s="11">
        <v>150.0</v>
      </c>
      <c r="J45" s="11">
        <v>150.0</v>
      </c>
      <c r="K45" s="11">
        <v>150.0</v>
      </c>
      <c r="L45" s="11">
        <v>150.0</v>
      </c>
      <c r="M45" s="11">
        <v>150.0</v>
      </c>
      <c r="N45" s="11">
        <f t="shared" si="13"/>
        <v>1800</v>
      </c>
      <c r="O45" s="12">
        <f t="shared" si="14"/>
        <v>150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1" t="s">
        <v>44</v>
      </c>
      <c r="B46" s="11">
        <v>300.0</v>
      </c>
      <c r="C46" s="11">
        <v>300.0</v>
      </c>
      <c r="D46" s="11">
        <v>300.0</v>
      </c>
      <c r="E46" s="11">
        <v>300.0</v>
      </c>
      <c r="F46" s="11">
        <v>300.0</v>
      </c>
      <c r="G46" s="11">
        <v>300.0</v>
      </c>
      <c r="H46" s="11">
        <v>300.0</v>
      </c>
      <c r="I46" s="11">
        <v>300.0</v>
      </c>
      <c r="J46" s="11">
        <v>300.0</v>
      </c>
      <c r="K46" s="11">
        <v>300.0</v>
      </c>
      <c r="L46" s="11">
        <v>300.0</v>
      </c>
      <c r="M46" s="11">
        <v>300.0</v>
      </c>
      <c r="N46" s="11">
        <f t="shared" si="13"/>
        <v>3600</v>
      </c>
      <c r="O46" s="12">
        <f t="shared" si="14"/>
        <v>300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1" t="s">
        <v>45</v>
      </c>
      <c r="B47" s="11">
        <v>400.0</v>
      </c>
      <c r="C47" s="11">
        <v>400.0</v>
      </c>
      <c r="D47" s="11">
        <v>400.0</v>
      </c>
      <c r="E47" s="11">
        <v>400.0</v>
      </c>
      <c r="F47" s="11">
        <v>400.0</v>
      </c>
      <c r="G47" s="11">
        <v>400.0</v>
      </c>
      <c r="H47" s="11">
        <v>400.0</v>
      </c>
      <c r="I47" s="11">
        <v>400.0</v>
      </c>
      <c r="J47" s="11">
        <v>400.0</v>
      </c>
      <c r="K47" s="11">
        <v>400.0</v>
      </c>
      <c r="L47" s="11">
        <v>400.0</v>
      </c>
      <c r="M47" s="11">
        <v>400.0</v>
      </c>
      <c r="N47" s="11">
        <f t="shared" si="13"/>
        <v>4800</v>
      </c>
      <c r="O47" s="12">
        <f t="shared" si="14"/>
        <v>400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1" t="s">
        <v>46</v>
      </c>
      <c r="B48" s="11">
        <v>800.0</v>
      </c>
      <c r="C48" s="11"/>
      <c r="D48" s="11"/>
      <c r="E48" s="11"/>
      <c r="F48" s="11"/>
      <c r="G48" s="11">
        <v>600.0</v>
      </c>
      <c r="H48" s="11"/>
      <c r="I48" s="11"/>
      <c r="J48" s="11"/>
      <c r="K48" s="11">
        <v>900.0</v>
      </c>
      <c r="L48" s="11"/>
      <c r="M48" s="11"/>
      <c r="N48" s="11">
        <f t="shared" si="13"/>
        <v>2300</v>
      </c>
      <c r="O48" s="12">
        <f t="shared" si="14"/>
        <v>191.6666667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1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1" t="s">
        <v>48</v>
      </c>
      <c r="B51" s="13">
        <f t="shared" ref="B51:O51" si="15">SUM(B41:B50)</f>
        <v>5925</v>
      </c>
      <c r="C51" s="13">
        <f t="shared" si="15"/>
        <v>4500</v>
      </c>
      <c r="D51" s="13">
        <f t="shared" si="15"/>
        <v>4600</v>
      </c>
      <c r="E51" s="13">
        <f t="shared" si="15"/>
        <v>5125</v>
      </c>
      <c r="F51" s="13">
        <f t="shared" si="15"/>
        <v>4500</v>
      </c>
      <c r="G51" s="13">
        <f t="shared" si="15"/>
        <v>5100</v>
      </c>
      <c r="H51" s="13">
        <f t="shared" si="15"/>
        <v>5375</v>
      </c>
      <c r="I51" s="13">
        <f t="shared" si="15"/>
        <v>4500</v>
      </c>
      <c r="J51" s="13">
        <f t="shared" si="15"/>
        <v>4500</v>
      </c>
      <c r="K51" s="13">
        <f t="shared" si="15"/>
        <v>5975</v>
      </c>
      <c r="L51" s="13">
        <f t="shared" si="15"/>
        <v>4470</v>
      </c>
      <c r="M51" s="13">
        <f t="shared" si="15"/>
        <v>4620</v>
      </c>
      <c r="N51" s="13">
        <f t="shared" si="15"/>
        <v>59190</v>
      </c>
      <c r="O51" s="24">
        <f t="shared" si="15"/>
        <v>4932.5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8" t="s">
        <v>37</v>
      </c>
      <c r="B52" s="29">
        <f>B51/N51</f>
        <v>0.1001013685</v>
      </c>
      <c r="C52" s="29">
        <f>C51/N51</f>
        <v>0.0760263558</v>
      </c>
      <c r="D52" s="29">
        <f>D51/N51</f>
        <v>0.07771583038</v>
      </c>
      <c r="E52" s="29">
        <f>E51/N51</f>
        <v>0.08658557189</v>
      </c>
      <c r="F52" s="29">
        <f>F51/N51</f>
        <v>0.0760263558</v>
      </c>
      <c r="G52" s="29">
        <f>G51/N51</f>
        <v>0.08616320324</v>
      </c>
      <c r="H52" s="29">
        <f>H51/N51</f>
        <v>0.09080925832</v>
      </c>
      <c r="I52" s="29">
        <f>I51/N51</f>
        <v>0.0760263558</v>
      </c>
      <c r="J52" s="29">
        <f>J51/N51</f>
        <v>0.0760263558</v>
      </c>
      <c r="K52" s="29">
        <f>K51/N51</f>
        <v>0.1009461058</v>
      </c>
      <c r="L52" s="29">
        <f>L51/N51</f>
        <v>0.07551951343</v>
      </c>
      <c r="M52" s="29">
        <f>M51/N51</f>
        <v>0.07805372529</v>
      </c>
      <c r="N52" s="29">
        <f>N51/N51</f>
        <v>1</v>
      </c>
      <c r="O52" s="3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1" t="s">
        <v>49</v>
      </c>
      <c r="B54" s="8" t="s">
        <v>2</v>
      </c>
      <c r="C54" s="8" t="s">
        <v>3</v>
      </c>
      <c r="D54" s="8" t="s">
        <v>4</v>
      </c>
      <c r="E54" s="8" t="s">
        <v>5</v>
      </c>
      <c r="F54" s="8" t="s">
        <v>6</v>
      </c>
      <c r="G54" s="8" t="s">
        <v>7</v>
      </c>
      <c r="H54" s="8" t="s">
        <v>8</v>
      </c>
      <c r="I54" s="8" t="s">
        <v>9</v>
      </c>
      <c r="J54" s="8" t="s">
        <v>10</v>
      </c>
      <c r="K54" s="8" t="s">
        <v>11</v>
      </c>
      <c r="L54" s="8" t="s">
        <v>12</v>
      </c>
      <c r="M54" s="8" t="s">
        <v>13</v>
      </c>
      <c r="N54" s="22" t="s">
        <v>25</v>
      </c>
      <c r="O54" s="23" t="s">
        <v>26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1" t="s">
        <v>50</v>
      </c>
      <c r="B55" s="11">
        <v>1000.0</v>
      </c>
      <c r="C55" s="11">
        <v>1000.0</v>
      </c>
      <c r="D55" s="11">
        <v>1000.0</v>
      </c>
      <c r="E55" s="11">
        <v>900.0</v>
      </c>
      <c r="F55" s="11">
        <v>1100.0</v>
      </c>
      <c r="G55" s="11">
        <v>1100.0</v>
      </c>
      <c r="H55" s="11">
        <v>1236.0</v>
      </c>
      <c r="I55" s="11">
        <v>900.0</v>
      </c>
      <c r="J55" s="11">
        <v>1000.0</v>
      </c>
      <c r="K55" s="11">
        <v>1100.0</v>
      </c>
      <c r="L55" s="11">
        <v>1236.0</v>
      </c>
      <c r="M55" s="11">
        <v>1236.0</v>
      </c>
      <c r="N55" s="11">
        <f t="shared" ref="N55:N58" si="16">SUM(B55:M55)</f>
        <v>12808</v>
      </c>
      <c r="O55" s="12">
        <f t="shared" ref="O55:O58" si="17">N55/COLUMNS(B55:M55)</f>
        <v>1067.333333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1" t="s">
        <v>51</v>
      </c>
      <c r="B56" s="11">
        <v>500.0</v>
      </c>
      <c r="C56" s="11">
        <v>500.0</v>
      </c>
      <c r="D56" s="11">
        <v>500.0</v>
      </c>
      <c r="E56" s="11">
        <v>500.0</v>
      </c>
      <c r="F56" s="11">
        <v>500.0</v>
      </c>
      <c r="G56" s="11">
        <v>500.0</v>
      </c>
      <c r="H56" s="11">
        <v>500.0</v>
      </c>
      <c r="I56" s="11">
        <v>500.0</v>
      </c>
      <c r="J56" s="11">
        <v>500.0</v>
      </c>
      <c r="K56" s="11">
        <v>500.0</v>
      </c>
      <c r="L56" s="11">
        <v>500.0</v>
      </c>
      <c r="M56" s="11">
        <v>500.0</v>
      </c>
      <c r="N56" s="11">
        <f t="shared" si="16"/>
        <v>6000</v>
      </c>
      <c r="O56" s="12">
        <f t="shared" si="17"/>
        <v>500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1" t="s">
        <v>52</v>
      </c>
      <c r="B57" s="11">
        <v>500.0</v>
      </c>
      <c r="C57" s="11">
        <v>500.0</v>
      </c>
      <c r="D57" s="11">
        <v>500.0</v>
      </c>
      <c r="E57" s="11">
        <v>500.0</v>
      </c>
      <c r="F57" s="11">
        <v>500.0</v>
      </c>
      <c r="G57" s="11">
        <v>500.0</v>
      </c>
      <c r="H57" s="11">
        <v>500.0</v>
      </c>
      <c r="I57" s="11">
        <v>500.0</v>
      </c>
      <c r="J57" s="11">
        <v>500.0</v>
      </c>
      <c r="K57" s="11">
        <v>500.0</v>
      </c>
      <c r="L57" s="11">
        <v>500.0</v>
      </c>
      <c r="M57" s="11">
        <v>500.0</v>
      </c>
      <c r="N57" s="11">
        <f t="shared" si="16"/>
        <v>6000</v>
      </c>
      <c r="O57" s="12">
        <f t="shared" si="17"/>
        <v>500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1" t="s">
        <v>53</v>
      </c>
      <c r="B58" s="11">
        <v>800.0</v>
      </c>
      <c r="C58" s="11">
        <v>800.0</v>
      </c>
      <c r="D58" s="11">
        <v>800.0</v>
      </c>
      <c r="E58" s="11">
        <v>800.0</v>
      </c>
      <c r="F58" s="11">
        <v>800.0</v>
      </c>
      <c r="G58" s="11">
        <v>800.0</v>
      </c>
      <c r="H58" s="11">
        <v>800.0</v>
      </c>
      <c r="I58" s="11">
        <v>800.0</v>
      </c>
      <c r="J58" s="11">
        <v>800.0</v>
      </c>
      <c r="K58" s="11">
        <v>800.0</v>
      </c>
      <c r="L58" s="11">
        <v>800.0</v>
      </c>
      <c r="M58" s="11">
        <v>800.0</v>
      </c>
      <c r="N58" s="11">
        <f t="shared" si="16"/>
        <v>9600</v>
      </c>
      <c r="O58" s="12">
        <f t="shared" si="17"/>
        <v>800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1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1" t="s">
        <v>54</v>
      </c>
      <c r="B61" s="13">
        <f t="shared" ref="B61:O61" si="18">SUM(B55:B60)</f>
        <v>2800</v>
      </c>
      <c r="C61" s="13">
        <f t="shared" si="18"/>
        <v>2800</v>
      </c>
      <c r="D61" s="13">
        <f t="shared" si="18"/>
        <v>2800</v>
      </c>
      <c r="E61" s="13">
        <f t="shared" si="18"/>
        <v>2700</v>
      </c>
      <c r="F61" s="13">
        <f t="shared" si="18"/>
        <v>2900</v>
      </c>
      <c r="G61" s="13">
        <f t="shared" si="18"/>
        <v>2900</v>
      </c>
      <c r="H61" s="13">
        <f t="shared" si="18"/>
        <v>3036</v>
      </c>
      <c r="I61" s="13">
        <f t="shared" si="18"/>
        <v>2700</v>
      </c>
      <c r="J61" s="13">
        <f t="shared" si="18"/>
        <v>2800</v>
      </c>
      <c r="K61" s="13">
        <f t="shared" si="18"/>
        <v>2900</v>
      </c>
      <c r="L61" s="13">
        <f t="shared" si="18"/>
        <v>3036</v>
      </c>
      <c r="M61" s="13">
        <f t="shared" si="18"/>
        <v>3036</v>
      </c>
      <c r="N61" s="13">
        <f t="shared" si="18"/>
        <v>34408</v>
      </c>
      <c r="O61" s="24">
        <f t="shared" si="18"/>
        <v>2867.333333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8" t="s">
        <v>37</v>
      </c>
      <c r="B62" s="29">
        <f>B61/N61</f>
        <v>0.08137642409</v>
      </c>
      <c r="C62" s="29">
        <f>C61/N61</f>
        <v>0.08137642409</v>
      </c>
      <c r="D62" s="29">
        <f>D61/N61</f>
        <v>0.08137642409</v>
      </c>
      <c r="E62" s="29">
        <f>E61/N61</f>
        <v>0.07847012323</v>
      </c>
      <c r="F62" s="29">
        <f>F61/N61</f>
        <v>0.08428272495</v>
      </c>
      <c r="G62" s="29">
        <f>G61/N61</f>
        <v>0.08428272495</v>
      </c>
      <c r="H62" s="29">
        <f>H61/N61</f>
        <v>0.08823529412</v>
      </c>
      <c r="I62" s="29">
        <f>I61/N61</f>
        <v>0.07847012323</v>
      </c>
      <c r="J62" s="29">
        <f>J61/N61</f>
        <v>0.08137642409</v>
      </c>
      <c r="K62" s="29">
        <f>K61/N61</f>
        <v>0.08428272495</v>
      </c>
      <c r="L62" s="29">
        <f>L61/N61</f>
        <v>0.08823529412</v>
      </c>
      <c r="M62" s="29">
        <f>M61/N61</f>
        <v>0.08823529412</v>
      </c>
      <c r="N62" s="29">
        <f>N61/N61</f>
        <v>1</v>
      </c>
      <c r="O62" s="30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2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1" t="s">
        <v>55</v>
      </c>
      <c r="B64" s="8" t="s">
        <v>2</v>
      </c>
      <c r="C64" s="8" t="s">
        <v>3</v>
      </c>
      <c r="D64" s="8" t="s">
        <v>4</v>
      </c>
      <c r="E64" s="8" t="s">
        <v>5</v>
      </c>
      <c r="F64" s="8" t="s">
        <v>6</v>
      </c>
      <c r="G64" s="8" t="s">
        <v>7</v>
      </c>
      <c r="H64" s="8" t="s">
        <v>8</v>
      </c>
      <c r="I64" s="8" t="s">
        <v>9</v>
      </c>
      <c r="J64" s="8" t="s">
        <v>10</v>
      </c>
      <c r="K64" s="8" t="s">
        <v>11</v>
      </c>
      <c r="L64" s="8" t="s">
        <v>12</v>
      </c>
      <c r="M64" s="8" t="s">
        <v>13</v>
      </c>
      <c r="N64" s="22" t="s">
        <v>25</v>
      </c>
      <c r="O64" s="23" t="s">
        <v>26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21" t="s">
        <v>52</v>
      </c>
      <c r="B65" s="11">
        <v>2000.0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f t="shared" ref="N65:N67" si="19">SUM(B65:M65)</f>
        <v>2000</v>
      </c>
      <c r="O65" s="12">
        <f t="shared" ref="O65:O67" si="20">N65/COLUMNS(B65:M65)</f>
        <v>166.6666667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21" t="s">
        <v>56</v>
      </c>
      <c r="B66" s="11">
        <v>500.0</v>
      </c>
      <c r="C66" s="11">
        <v>500.0</v>
      </c>
      <c r="D66" s="11">
        <v>500.0</v>
      </c>
      <c r="E66" s="11">
        <v>500.0</v>
      </c>
      <c r="F66" s="11">
        <v>500.0</v>
      </c>
      <c r="G66" s="11">
        <v>500.0</v>
      </c>
      <c r="H66" s="11">
        <v>500.0</v>
      </c>
      <c r="I66" s="11">
        <v>500.0</v>
      </c>
      <c r="J66" s="11">
        <v>500.0</v>
      </c>
      <c r="K66" s="11">
        <v>500.0</v>
      </c>
      <c r="L66" s="11">
        <v>500.0</v>
      </c>
      <c r="M66" s="11">
        <v>500.0</v>
      </c>
      <c r="N66" s="11">
        <f t="shared" si="19"/>
        <v>6000</v>
      </c>
      <c r="O66" s="12">
        <f t="shared" si="20"/>
        <v>500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21" t="s">
        <v>57</v>
      </c>
      <c r="B67" s="11">
        <v>500.0</v>
      </c>
      <c r="C67" s="11">
        <v>500.0</v>
      </c>
      <c r="D67" s="11">
        <v>500.0</v>
      </c>
      <c r="E67" s="11">
        <v>500.0</v>
      </c>
      <c r="F67" s="11">
        <v>500.0</v>
      </c>
      <c r="G67" s="11">
        <v>500.0</v>
      </c>
      <c r="H67" s="11">
        <v>500.0</v>
      </c>
      <c r="I67" s="11">
        <v>500.0</v>
      </c>
      <c r="J67" s="11">
        <v>500.0</v>
      </c>
      <c r="K67" s="11">
        <v>500.0</v>
      </c>
      <c r="L67" s="11">
        <v>500.0</v>
      </c>
      <c r="M67" s="11">
        <v>500.0</v>
      </c>
      <c r="N67" s="11">
        <f t="shared" si="19"/>
        <v>6000</v>
      </c>
      <c r="O67" s="12">
        <f t="shared" si="20"/>
        <v>500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21" t="s">
        <v>58</v>
      </c>
      <c r="B69" s="13">
        <f t="shared" ref="B69:O69" si="21">SUM(B65:B68)</f>
        <v>3000</v>
      </c>
      <c r="C69" s="13">
        <f t="shared" si="21"/>
        <v>1000</v>
      </c>
      <c r="D69" s="13">
        <f t="shared" si="21"/>
        <v>1000</v>
      </c>
      <c r="E69" s="13">
        <f t="shared" si="21"/>
        <v>1000</v>
      </c>
      <c r="F69" s="13">
        <f t="shared" si="21"/>
        <v>1000</v>
      </c>
      <c r="G69" s="13">
        <f t="shared" si="21"/>
        <v>1000</v>
      </c>
      <c r="H69" s="13">
        <f t="shared" si="21"/>
        <v>1000</v>
      </c>
      <c r="I69" s="13">
        <f t="shared" si="21"/>
        <v>1000</v>
      </c>
      <c r="J69" s="13">
        <f t="shared" si="21"/>
        <v>1000</v>
      </c>
      <c r="K69" s="13">
        <f t="shared" si="21"/>
        <v>1000</v>
      </c>
      <c r="L69" s="13">
        <f t="shared" si="21"/>
        <v>1000</v>
      </c>
      <c r="M69" s="13">
        <f t="shared" si="21"/>
        <v>1000</v>
      </c>
      <c r="N69" s="13">
        <f t="shared" si="21"/>
        <v>14000</v>
      </c>
      <c r="O69" s="24">
        <f t="shared" si="21"/>
        <v>1166.666667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28" t="s">
        <v>37</v>
      </c>
      <c r="B70" s="29">
        <f>B69/N69</f>
        <v>0.2142857143</v>
      </c>
      <c r="C70" s="29">
        <f>C69/N69</f>
        <v>0.07142857143</v>
      </c>
      <c r="D70" s="29">
        <f>D69/N69</f>
        <v>0.07142857143</v>
      </c>
      <c r="E70" s="29">
        <f>E69/N69</f>
        <v>0.07142857143</v>
      </c>
      <c r="F70" s="29">
        <f>F69/N69</f>
        <v>0.07142857143</v>
      </c>
      <c r="G70" s="29">
        <f>G69/N69</f>
        <v>0.07142857143</v>
      </c>
      <c r="H70" s="29">
        <f>H69/N69</f>
        <v>0.07142857143</v>
      </c>
      <c r="I70" s="29">
        <f>I69/N69</f>
        <v>0.07142857143</v>
      </c>
      <c r="J70" s="29">
        <f>J69/N69</f>
        <v>0.07142857143</v>
      </c>
      <c r="K70" s="29">
        <f>K69/N69</f>
        <v>0.07142857143</v>
      </c>
      <c r="L70" s="29">
        <f>L69/N69</f>
        <v>0.07142857143</v>
      </c>
      <c r="M70" s="29">
        <f>M69/N69</f>
        <v>0.07142857143</v>
      </c>
      <c r="N70" s="29">
        <f>N69/N69</f>
        <v>1</v>
      </c>
      <c r="O70" s="30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2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21" t="s">
        <v>59</v>
      </c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22" t="s">
        <v>25</v>
      </c>
      <c r="O72" s="23" t="s">
        <v>26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21" t="s">
        <v>60</v>
      </c>
      <c r="B73" s="11">
        <v>2000.0</v>
      </c>
      <c r="C73" s="11">
        <v>2000.0</v>
      </c>
      <c r="D73" s="11">
        <v>2000.0</v>
      </c>
      <c r="E73" s="11">
        <v>2000.0</v>
      </c>
      <c r="F73" s="11">
        <v>2000.0</v>
      </c>
      <c r="G73" s="11">
        <v>2000.0</v>
      </c>
      <c r="H73" s="11">
        <v>2000.0</v>
      </c>
      <c r="I73" s="11">
        <v>2000.0</v>
      </c>
      <c r="J73" s="11">
        <v>2000.0</v>
      </c>
      <c r="K73" s="11">
        <v>2000.0</v>
      </c>
      <c r="L73" s="11">
        <v>2000.0</v>
      </c>
      <c r="M73" s="11">
        <v>2000.0</v>
      </c>
      <c r="N73" s="11">
        <f t="shared" ref="N73:N75" si="22">SUM(B73:M73)</f>
        <v>24000</v>
      </c>
      <c r="O73" s="12">
        <f t="shared" ref="O73:O75" si="23">N73/COLUMNS(B73:M73)</f>
        <v>2000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21" t="s">
        <v>61</v>
      </c>
      <c r="B74" s="11">
        <v>3000.0</v>
      </c>
      <c r="C74" s="11">
        <v>3000.0</v>
      </c>
      <c r="D74" s="11">
        <v>3000.0</v>
      </c>
      <c r="E74" s="11">
        <v>3000.0</v>
      </c>
      <c r="F74" s="11">
        <v>3000.0</v>
      </c>
      <c r="G74" s="11">
        <v>3000.0</v>
      </c>
      <c r="H74" s="11">
        <v>3000.0</v>
      </c>
      <c r="I74" s="11">
        <v>3000.0</v>
      </c>
      <c r="J74" s="11">
        <v>3000.0</v>
      </c>
      <c r="K74" s="11">
        <v>3000.0</v>
      </c>
      <c r="L74" s="11">
        <v>3000.0</v>
      </c>
      <c r="M74" s="11">
        <v>3000.0</v>
      </c>
      <c r="N74" s="11">
        <f t="shared" si="22"/>
        <v>36000</v>
      </c>
      <c r="O74" s="12">
        <f t="shared" si="23"/>
        <v>3000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21" t="s">
        <v>62</v>
      </c>
      <c r="B75" s="11"/>
      <c r="C75" s="11"/>
      <c r="D75" s="11"/>
      <c r="E75" s="11"/>
      <c r="F75" s="11"/>
      <c r="G75" s="11"/>
      <c r="H75" s="11">
        <v>10000.0</v>
      </c>
      <c r="I75" s="11"/>
      <c r="J75" s="11"/>
      <c r="K75" s="11"/>
      <c r="L75" s="11"/>
      <c r="M75" s="11"/>
      <c r="N75" s="11">
        <f t="shared" si="22"/>
        <v>10000</v>
      </c>
      <c r="O75" s="12">
        <f t="shared" si="23"/>
        <v>833.3333333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21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21" t="s">
        <v>63</v>
      </c>
      <c r="B78" s="13">
        <f t="shared" ref="B78:O78" si="24">SUM(B73:B77)</f>
        <v>5000</v>
      </c>
      <c r="C78" s="13">
        <f t="shared" si="24"/>
        <v>5000</v>
      </c>
      <c r="D78" s="13">
        <f t="shared" si="24"/>
        <v>5000</v>
      </c>
      <c r="E78" s="13">
        <f t="shared" si="24"/>
        <v>5000</v>
      </c>
      <c r="F78" s="13">
        <f t="shared" si="24"/>
        <v>5000</v>
      </c>
      <c r="G78" s="13">
        <f t="shared" si="24"/>
        <v>5000</v>
      </c>
      <c r="H78" s="13">
        <f t="shared" si="24"/>
        <v>15000</v>
      </c>
      <c r="I78" s="13">
        <f t="shared" si="24"/>
        <v>5000</v>
      </c>
      <c r="J78" s="13">
        <f t="shared" si="24"/>
        <v>5000</v>
      </c>
      <c r="K78" s="13">
        <f t="shared" si="24"/>
        <v>5000</v>
      </c>
      <c r="L78" s="13">
        <f t="shared" si="24"/>
        <v>5000</v>
      </c>
      <c r="M78" s="13">
        <f t="shared" si="24"/>
        <v>5000</v>
      </c>
      <c r="N78" s="13">
        <f t="shared" si="24"/>
        <v>70000</v>
      </c>
      <c r="O78" s="24">
        <f t="shared" si="24"/>
        <v>5833.333333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28" t="s">
        <v>37</v>
      </c>
      <c r="B79" s="29">
        <f>B78/N78</f>
        <v>0.07142857143</v>
      </c>
      <c r="C79" s="29">
        <f>C78/N78</f>
        <v>0.07142857143</v>
      </c>
      <c r="D79" s="29">
        <f>D78/N78</f>
        <v>0.07142857143</v>
      </c>
      <c r="E79" s="29">
        <f>E78/N78</f>
        <v>0.07142857143</v>
      </c>
      <c r="F79" s="29">
        <f>F78/N78</f>
        <v>0.07142857143</v>
      </c>
      <c r="G79" s="29">
        <f>G78/N78</f>
        <v>0.07142857143</v>
      </c>
      <c r="H79" s="29">
        <f>H78/N78</f>
        <v>0.2142857143</v>
      </c>
      <c r="I79" s="29">
        <f>I78/N78</f>
        <v>0.07142857143</v>
      </c>
      <c r="J79" s="29">
        <f>J78/N78</f>
        <v>0.07142857143</v>
      </c>
      <c r="K79" s="29">
        <f>K78/N78</f>
        <v>0.07142857143</v>
      </c>
      <c r="L79" s="29">
        <f>L78/N78</f>
        <v>0.07142857143</v>
      </c>
      <c r="M79" s="29">
        <f>M78/N78</f>
        <v>0.07142857143</v>
      </c>
      <c r="N79" s="29">
        <f>N78/N78</f>
        <v>1</v>
      </c>
      <c r="O79" s="30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2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21" t="s">
        <v>64</v>
      </c>
      <c r="B81" s="8" t="s">
        <v>2</v>
      </c>
      <c r="C81" s="8" t="s">
        <v>3</v>
      </c>
      <c r="D81" s="8" t="s">
        <v>4</v>
      </c>
      <c r="E81" s="8" t="s">
        <v>5</v>
      </c>
      <c r="F81" s="8" t="s">
        <v>6</v>
      </c>
      <c r="G81" s="8" t="s">
        <v>7</v>
      </c>
      <c r="H81" s="8" t="s">
        <v>8</v>
      </c>
      <c r="I81" s="8" t="s">
        <v>9</v>
      </c>
      <c r="J81" s="8" t="s">
        <v>10</v>
      </c>
      <c r="K81" s="8" t="s">
        <v>11</v>
      </c>
      <c r="L81" s="8" t="s">
        <v>12</v>
      </c>
      <c r="M81" s="8" t="s">
        <v>13</v>
      </c>
      <c r="N81" s="22" t="s">
        <v>25</v>
      </c>
      <c r="O81" s="23" t="s">
        <v>26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21" t="s">
        <v>65</v>
      </c>
      <c r="B82" s="11"/>
      <c r="C82" s="11"/>
      <c r="D82" s="11"/>
      <c r="E82" s="11">
        <v>500.0</v>
      </c>
      <c r="F82" s="11"/>
      <c r="G82" s="11"/>
      <c r="H82" s="11"/>
      <c r="I82" s="11"/>
      <c r="J82" s="11">
        <v>500.0</v>
      </c>
      <c r="K82" s="11"/>
      <c r="L82" s="11"/>
      <c r="M82" s="11"/>
      <c r="N82" s="11">
        <f t="shared" ref="N82:N83" si="25">SUM(B82:M82)</f>
        <v>1000</v>
      </c>
      <c r="O82" s="12">
        <f t="shared" ref="O82:O83" si="26">N82/COLUMNS(B82:M82)</f>
        <v>83.33333333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21" t="s">
        <v>66</v>
      </c>
      <c r="B83" s="11">
        <v>200.0</v>
      </c>
      <c r="C83" s="11"/>
      <c r="D83" s="11"/>
      <c r="E83" s="11">
        <v>500.0</v>
      </c>
      <c r="F83" s="11"/>
      <c r="G83" s="11"/>
      <c r="H83" s="11">
        <v>100.0</v>
      </c>
      <c r="I83" s="11"/>
      <c r="J83" s="11">
        <v>800.0</v>
      </c>
      <c r="K83" s="11"/>
      <c r="L83" s="11">
        <v>50.0</v>
      </c>
      <c r="M83" s="11"/>
      <c r="N83" s="11">
        <f t="shared" si="25"/>
        <v>1650</v>
      </c>
      <c r="O83" s="12">
        <f t="shared" si="26"/>
        <v>137.5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21" t="s">
        <v>47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21" t="s">
        <v>67</v>
      </c>
      <c r="B86" s="13">
        <f t="shared" ref="B86:O86" si="27">SUM(B82:B84)</f>
        <v>200</v>
      </c>
      <c r="C86" s="13">
        <f t="shared" si="27"/>
        <v>0</v>
      </c>
      <c r="D86" s="13">
        <f t="shared" si="27"/>
        <v>0</v>
      </c>
      <c r="E86" s="13">
        <f t="shared" si="27"/>
        <v>1000</v>
      </c>
      <c r="F86" s="13">
        <f t="shared" si="27"/>
        <v>0</v>
      </c>
      <c r="G86" s="13">
        <f t="shared" si="27"/>
        <v>0</v>
      </c>
      <c r="H86" s="13">
        <f t="shared" si="27"/>
        <v>100</v>
      </c>
      <c r="I86" s="13">
        <f t="shared" si="27"/>
        <v>0</v>
      </c>
      <c r="J86" s="13">
        <f t="shared" si="27"/>
        <v>1300</v>
      </c>
      <c r="K86" s="13">
        <f t="shared" si="27"/>
        <v>0</v>
      </c>
      <c r="L86" s="13">
        <f t="shared" si="27"/>
        <v>50</v>
      </c>
      <c r="M86" s="13">
        <f t="shared" si="27"/>
        <v>0</v>
      </c>
      <c r="N86" s="13">
        <f t="shared" si="27"/>
        <v>2650</v>
      </c>
      <c r="O86" s="24">
        <f t="shared" si="27"/>
        <v>220.8333333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28" t="s">
        <v>37</v>
      </c>
      <c r="B87" s="29">
        <f>B86/N86</f>
        <v>0.07547169811</v>
      </c>
      <c r="C87" s="29">
        <f>C86/N86</f>
        <v>0</v>
      </c>
      <c r="D87" s="29">
        <f>D86/N86</f>
        <v>0</v>
      </c>
      <c r="E87" s="29">
        <f>E86/N86</f>
        <v>0.3773584906</v>
      </c>
      <c r="F87" s="29">
        <f>F86/N86</f>
        <v>0</v>
      </c>
      <c r="G87" s="29">
        <f>G86/N86</f>
        <v>0</v>
      </c>
      <c r="H87" s="29">
        <f>H86/N86</f>
        <v>0.03773584906</v>
      </c>
      <c r="I87" s="29">
        <f>I86/N86</f>
        <v>0</v>
      </c>
      <c r="J87" s="29">
        <f>J86/N86</f>
        <v>0.4905660377</v>
      </c>
      <c r="K87" s="29">
        <f>K86/N86</f>
        <v>0</v>
      </c>
      <c r="L87" s="29">
        <f>L86/N86</f>
        <v>0.01886792453</v>
      </c>
      <c r="M87" s="29">
        <f>M86/N86</f>
        <v>0</v>
      </c>
      <c r="N87" s="29">
        <f>N86/N86</f>
        <v>1</v>
      </c>
      <c r="O87" s="3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2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21" t="s">
        <v>68</v>
      </c>
      <c r="B89" s="8" t="s">
        <v>2</v>
      </c>
      <c r="C89" s="8" t="s">
        <v>3</v>
      </c>
      <c r="D89" s="8" t="s">
        <v>4</v>
      </c>
      <c r="E89" s="8" t="s">
        <v>5</v>
      </c>
      <c r="F89" s="8" t="s">
        <v>6</v>
      </c>
      <c r="G89" s="8" t="s">
        <v>7</v>
      </c>
      <c r="H89" s="8" t="s">
        <v>8</v>
      </c>
      <c r="I89" s="8" t="s">
        <v>9</v>
      </c>
      <c r="J89" s="8" t="s">
        <v>10</v>
      </c>
      <c r="K89" s="8" t="s">
        <v>11</v>
      </c>
      <c r="L89" s="8" t="s">
        <v>12</v>
      </c>
      <c r="M89" s="8" t="s">
        <v>13</v>
      </c>
      <c r="N89" s="22" t="s">
        <v>25</v>
      </c>
      <c r="O89" s="23" t="s">
        <v>26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9.5" customHeight="1">
      <c r="A90" s="21" t="s">
        <v>69</v>
      </c>
      <c r="B90" s="11">
        <v>1500.0</v>
      </c>
      <c r="C90" s="11">
        <v>1500.0</v>
      </c>
      <c r="D90" s="11">
        <v>1500.0</v>
      </c>
      <c r="E90" s="11">
        <v>1500.0</v>
      </c>
      <c r="F90" s="11">
        <v>1500.0</v>
      </c>
      <c r="G90" s="11">
        <v>1500.0</v>
      </c>
      <c r="H90" s="11">
        <v>1500.0</v>
      </c>
      <c r="I90" s="11">
        <v>1500.0</v>
      </c>
      <c r="J90" s="11">
        <v>1500.0</v>
      </c>
      <c r="K90" s="11">
        <v>1500.0</v>
      </c>
      <c r="L90" s="11">
        <v>1500.0</v>
      </c>
      <c r="M90" s="11">
        <v>1500.0</v>
      </c>
      <c r="N90" s="11">
        <f t="shared" ref="N90:N91" si="28">SUM(B90:M90)</f>
        <v>18000</v>
      </c>
      <c r="O90" s="12">
        <f t="shared" ref="O90:O91" si="29">N90/COLUMNS(B90:M90)</f>
        <v>1500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21" t="s">
        <v>70</v>
      </c>
      <c r="B91" s="11">
        <v>250.0</v>
      </c>
      <c r="C91" s="11">
        <v>250.0</v>
      </c>
      <c r="D91" s="11">
        <v>250.0</v>
      </c>
      <c r="E91" s="11">
        <v>250.0</v>
      </c>
      <c r="F91" s="11">
        <v>250.0</v>
      </c>
      <c r="G91" s="11">
        <v>250.0</v>
      </c>
      <c r="H91" s="11">
        <v>250.0</v>
      </c>
      <c r="I91" s="11">
        <v>250.0</v>
      </c>
      <c r="J91" s="11">
        <v>250.0</v>
      </c>
      <c r="K91" s="11">
        <v>250.0</v>
      </c>
      <c r="L91" s="11">
        <v>250.0</v>
      </c>
      <c r="M91" s="11">
        <v>250.0</v>
      </c>
      <c r="N91" s="11">
        <f t="shared" si="28"/>
        <v>3000</v>
      </c>
      <c r="O91" s="12">
        <f t="shared" si="29"/>
        <v>250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9.5" customHeight="1">
      <c r="A92" s="21" t="s">
        <v>47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21" t="s">
        <v>71</v>
      </c>
      <c r="B93" s="13">
        <f t="shared" ref="B93:O93" si="30">SUM(B90:B92)</f>
        <v>1750</v>
      </c>
      <c r="C93" s="13">
        <f t="shared" si="30"/>
        <v>1750</v>
      </c>
      <c r="D93" s="13">
        <f t="shared" si="30"/>
        <v>1750</v>
      </c>
      <c r="E93" s="13">
        <f t="shared" si="30"/>
        <v>1750</v>
      </c>
      <c r="F93" s="13">
        <f t="shared" si="30"/>
        <v>1750</v>
      </c>
      <c r="G93" s="13">
        <f t="shared" si="30"/>
        <v>1750</v>
      </c>
      <c r="H93" s="13">
        <f t="shared" si="30"/>
        <v>1750</v>
      </c>
      <c r="I93" s="13">
        <f t="shared" si="30"/>
        <v>1750</v>
      </c>
      <c r="J93" s="13">
        <f t="shared" si="30"/>
        <v>1750</v>
      </c>
      <c r="K93" s="13">
        <f t="shared" si="30"/>
        <v>1750</v>
      </c>
      <c r="L93" s="13">
        <f t="shared" si="30"/>
        <v>1750</v>
      </c>
      <c r="M93" s="13">
        <f t="shared" si="30"/>
        <v>1750</v>
      </c>
      <c r="N93" s="13">
        <f t="shared" si="30"/>
        <v>21000</v>
      </c>
      <c r="O93" s="24">
        <f t="shared" si="30"/>
        <v>1750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28" t="s">
        <v>37</v>
      </c>
      <c r="B94" s="29">
        <f>B93/N93</f>
        <v>0.08333333333</v>
      </c>
      <c r="C94" s="29">
        <f>C93/N93</f>
        <v>0.08333333333</v>
      </c>
      <c r="D94" s="29">
        <f>D93/N93</f>
        <v>0.08333333333</v>
      </c>
      <c r="E94" s="29">
        <f>E93/N93</f>
        <v>0.08333333333</v>
      </c>
      <c r="F94" s="29">
        <f>F93/N93</f>
        <v>0.08333333333</v>
      </c>
      <c r="G94" s="29">
        <f>G93/N93</f>
        <v>0.08333333333</v>
      </c>
      <c r="H94" s="29">
        <f>H93/N93</f>
        <v>0.08333333333</v>
      </c>
      <c r="I94" s="29">
        <f>I93/N93</f>
        <v>0.08333333333</v>
      </c>
      <c r="J94" s="29">
        <f>J93/N93</f>
        <v>0.08333333333</v>
      </c>
      <c r="K94" s="29">
        <f>K93/N93</f>
        <v>0.08333333333</v>
      </c>
      <c r="L94" s="29">
        <f>L93/N93</f>
        <v>0.08333333333</v>
      </c>
      <c r="M94" s="29">
        <f>M93/N93</f>
        <v>0.08333333333</v>
      </c>
      <c r="N94" s="29">
        <f>N93/N93</f>
        <v>1</v>
      </c>
      <c r="O94" s="30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2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9.5" customHeight="1">
      <c r="A96" s="21" t="s">
        <v>72</v>
      </c>
      <c r="B96" s="8" t="s">
        <v>2</v>
      </c>
      <c r="C96" s="8" t="s">
        <v>3</v>
      </c>
      <c r="D96" s="8" t="s">
        <v>4</v>
      </c>
      <c r="E96" s="8" t="s">
        <v>5</v>
      </c>
      <c r="F96" s="8" t="s">
        <v>6</v>
      </c>
      <c r="G96" s="8" t="s">
        <v>7</v>
      </c>
      <c r="H96" s="8" t="s">
        <v>8</v>
      </c>
      <c r="I96" s="8" t="s">
        <v>9</v>
      </c>
      <c r="J96" s="8" t="s">
        <v>10</v>
      </c>
      <c r="K96" s="8" t="s">
        <v>11</v>
      </c>
      <c r="L96" s="8" t="s">
        <v>12</v>
      </c>
      <c r="M96" s="8" t="s">
        <v>13</v>
      </c>
      <c r="N96" s="22" t="s">
        <v>25</v>
      </c>
      <c r="O96" s="23" t="s">
        <v>26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9.5" customHeight="1">
      <c r="A97" s="21" t="s">
        <v>73</v>
      </c>
      <c r="B97" s="11">
        <v>2000.0</v>
      </c>
      <c r="C97" s="11">
        <v>2000.0</v>
      </c>
      <c r="D97" s="11">
        <v>2000.0</v>
      </c>
      <c r="E97" s="11">
        <v>2000.0</v>
      </c>
      <c r="F97" s="11">
        <v>2000.0</v>
      </c>
      <c r="G97" s="11">
        <v>2000.0</v>
      </c>
      <c r="H97" s="11">
        <v>2000.0</v>
      </c>
      <c r="I97" s="11">
        <v>2000.0</v>
      </c>
      <c r="J97" s="11">
        <v>2000.0</v>
      </c>
      <c r="K97" s="11">
        <v>2000.0</v>
      </c>
      <c r="L97" s="11">
        <v>2000.0</v>
      </c>
      <c r="M97" s="11">
        <v>2000.0</v>
      </c>
      <c r="N97" s="11">
        <f>SUM(B97:M97)</f>
        <v>24000</v>
      </c>
      <c r="O97" s="12">
        <f>N97/COLUMNS(B97:M97)</f>
        <v>2000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9.5" customHeight="1">
      <c r="A98" s="21" t="s">
        <v>74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9.5" customHeight="1">
      <c r="A99" s="21" t="s">
        <v>47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9.5" customHeight="1">
      <c r="A100" s="21" t="s">
        <v>75</v>
      </c>
      <c r="B100" s="13">
        <f t="shared" ref="B100:O100" si="31">SUM(B97:B99)</f>
        <v>2000</v>
      </c>
      <c r="C100" s="13">
        <f t="shared" si="31"/>
        <v>2000</v>
      </c>
      <c r="D100" s="13">
        <f t="shared" si="31"/>
        <v>2000</v>
      </c>
      <c r="E100" s="13">
        <f t="shared" si="31"/>
        <v>2000</v>
      </c>
      <c r="F100" s="13">
        <f t="shared" si="31"/>
        <v>2000</v>
      </c>
      <c r="G100" s="13">
        <f t="shared" si="31"/>
        <v>2000</v>
      </c>
      <c r="H100" s="13">
        <f t="shared" si="31"/>
        <v>2000</v>
      </c>
      <c r="I100" s="13">
        <f t="shared" si="31"/>
        <v>2000</v>
      </c>
      <c r="J100" s="13">
        <f t="shared" si="31"/>
        <v>2000</v>
      </c>
      <c r="K100" s="13">
        <f t="shared" si="31"/>
        <v>2000</v>
      </c>
      <c r="L100" s="13">
        <f t="shared" si="31"/>
        <v>2000</v>
      </c>
      <c r="M100" s="13">
        <f t="shared" si="31"/>
        <v>2000</v>
      </c>
      <c r="N100" s="13">
        <f t="shared" si="31"/>
        <v>24000</v>
      </c>
      <c r="O100" s="24">
        <f t="shared" si="31"/>
        <v>2000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9.5" customHeight="1">
      <c r="A101" s="28" t="s">
        <v>37</v>
      </c>
      <c r="B101" s="29">
        <f>B100/N100</f>
        <v>0.08333333333</v>
      </c>
      <c r="C101" s="29">
        <f>C100/N100</f>
        <v>0.08333333333</v>
      </c>
      <c r="D101" s="29">
        <f>D100/N100</f>
        <v>0.08333333333</v>
      </c>
      <c r="E101" s="29">
        <f>E100/N100</f>
        <v>0.08333333333</v>
      </c>
      <c r="F101" s="29">
        <f>F100/N100</f>
        <v>0.08333333333</v>
      </c>
      <c r="G101" s="29">
        <f>G100/N100</f>
        <v>0.08333333333</v>
      </c>
      <c r="H101" s="29">
        <f>H100/N100</f>
        <v>0.08333333333</v>
      </c>
      <c r="I101" s="29">
        <f>I100/N100</f>
        <v>0.08333333333</v>
      </c>
      <c r="J101" s="29">
        <f>J100/N100</f>
        <v>0.08333333333</v>
      </c>
      <c r="K101" s="29">
        <f>K100/N100</f>
        <v>0.08333333333</v>
      </c>
      <c r="L101" s="29">
        <f>L100/N100</f>
        <v>0.08333333333</v>
      </c>
      <c r="M101" s="29">
        <f>M100/N100</f>
        <v>0.08333333333</v>
      </c>
      <c r="N101" s="29">
        <f>N100/N100</f>
        <v>1</v>
      </c>
      <c r="O101" s="30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9.5" customHeight="1">
      <c r="A102" s="2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9.5" customHeight="1">
      <c r="A103" s="21" t="s">
        <v>76</v>
      </c>
      <c r="B103" s="8" t="s">
        <v>2</v>
      </c>
      <c r="C103" s="8" t="s">
        <v>3</v>
      </c>
      <c r="D103" s="8" t="s">
        <v>4</v>
      </c>
      <c r="E103" s="8" t="s">
        <v>5</v>
      </c>
      <c r="F103" s="8" t="s">
        <v>6</v>
      </c>
      <c r="G103" s="8" t="s">
        <v>7</v>
      </c>
      <c r="H103" s="8" t="s">
        <v>8</v>
      </c>
      <c r="I103" s="8" t="s">
        <v>9</v>
      </c>
      <c r="J103" s="8" t="s">
        <v>10</v>
      </c>
      <c r="K103" s="8" t="s">
        <v>11</v>
      </c>
      <c r="L103" s="8" t="s">
        <v>12</v>
      </c>
      <c r="M103" s="8" t="s">
        <v>13</v>
      </c>
      <c r="N103" s="22" t="s">
        <v>25</v>
      </c>
      <c r="O103" s="23" t="s">
        <v>26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9.5" customHeight="1">
      <c r="A104" s="21" t="s">
        <v>77</v>
      </c>
      <c r="B104" s="11">
        <v>800.0</v>
      </c>
      <c r="C104" s="11"/>
      <c r="D104" s="11"/>
      <c r="E104" s="11"/>
      <c r="F104" s="11"/>
      <c r="G104" s="11"/>
      <c r="H104" s="11"/>
      <c r="I104" s="11">
        <v>600.0</v>
      </c>
      <c r="J104" s="11"/>
      <c r="K104" s="11"/>
      <c r="L104" s="11"/>
      <c r="M104" s="11"/>
      <c r="N104" s="11">
        <f t="shared" ref="N104:N111" si="32">SUM(B104:M104)</f>
        <v>1400</v>
      </c>
      <c r="O104" s="12">
        <f t="shared" ref="O104:O111" si="33">N104/COLUMNS(B104:M104)</f>
        <v>116.6666667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9.5" customHeight="1">
      <c r="A105" s="21" t="s">
        <v>78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f t="shared" si="32"/>
        <v>0</v>
      </c>
      <c r="O105" s="12">
        <f t="shared" si="33"/>
        <v>0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9.5" customHeight="1">
      <c r="A106" s="21" t="s">
        <v>79</v>
      </c>
      <c r="B106" s="11">
        <v>1000.0</v>
      </c>
      <c r="C106" s="11">
        <v>1000.0</v>
      </c>
      <c r="D106" s="11">
        <v>1000.0</v>
      </c>
      <c r="E106" s="11">
        <v>1000.0</v>
      </c>
      <c r="F106" s="11">
        <v>1000.0</v>
      </c>
      <c r="G106" s="11">
        <v>1000.0</v>
      </c>
      <c r="H106" s="11">
        <v>1000.0</v>
      </c>
      <c r="I106" s="11">
        <v>1000.0</v>
      </c>
      <c r="J106" s="11">
        <v>1000.0</v>
      </c>
      <c r="K106" s="11">
        <v>1000.0</v>
      </c>
      <c r="L106" s="11">
        <v>1000.0</v>
      </c>
      <c r="M106" s="11">
        <v>1000.0</v>
      </c>
      <c r="N106" s="11">
        <f t="shared" si="32"/>
        <v>12000</v>
      </c>
      <c r="O106" s="12">
        <f t="shared" si="33"/>
        <v>1000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9.5" customHeight="1">
      <c r="A107" s="21" t="s">
        <v>80</v>
      </c>
      <c r="B107" s="11">
        <v>1200.0</v>
      </c>
      <c r="C107" s="11"/>
      <c r="D107" s="11">
        <v>1500.0</v>
      </c>
      <c r="E107" s="11"/>
      <c r="F107" s="11"/>
      <c r="G107" s="11">
        <v>2000.0</v>
      </c>
      <c r="H107" s="11"/>
      <c r="I107" s="11">
        <v>500.0</v>
      </c>
      <c r="J107" s="11"/>
      <c r="K107" s="11">
        <v>1000.0</v>
      </c>
      <c r="L107" s="11"/>
      <c r="M107" s="11">
        <v>500.0</v>
      </c>
      <c r="N107" s="11">
        <f t="shared" si="32"/>
        <v>6700</v>
      </c>
      <c r="O107" s="12">
        <f t="shared" si="33"/>
        <v>558.3333333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9.5" customHeight="1">
      <c r="A108" s="21" t="s">
        <v>81</v>
      </c>
      <c r="B108" s="11"/>
      <c r="C108" s="11"/>
      <c r="D108" s="11"/>
      <c r="E108" s="11"/>
      <c r="F108" s="11">
        <v>10000.0</v>
      </c>
      <c r="G108" s="11"/>
      <c r="H108" s="11"/>
      <c r="I108" s="11"/>
      <c r="J108" s="11"/>
      <c r="K108" s="11"/>
      <c r="L108" s="11"/>
      <c r="M108" s="11"/>
      <c r="N108" s="11">
        <f t="shared" si="32"/>
        <v>10000</v>
      </c>
      <c r="O108" s="12">
        <f t="shared" si="33"/>
        <v>833.3333333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9.5" customHeight="1">
      <c r="A109" s="21" t="s">
        <v>82</v>
      </c>
      <c r="B109" s="11"/>
      <c r="C109" s="11"/>
      <c r="D109" s="11">
        <v>500.0</v>
      </c>
      <c r="E109" s="11"/>
      <c r="F109" s="11"/>
      <c r="G109" s="11"/>
      <c r="H109" s="11">
        <v>700.0</v>
      </c>
      <c r="I109" s="11"/>
      <c r="J109" s="11"/>
      <c r="K109" s="11"/>
      <c r="L109" s="11">
        <v>1000.0</v>
      </c>
      <c r="M109" s="11"/>
      <c r="N109" s="11">
        <f t="shared" si="32"/>
        <v>2200</v>
      </c>
      <c r="O109" s="12">
        <f t="shared" si="33"/>
        <v>183.3333333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9.5" customHeight="1">
      <c r="A110" s="21" t="s">
        <v>83</v>
      </c>
      <c r="B110" s="11">
        <v>800.0</v>
      </c>
      <c r="C110" s="11">
        <v>800.0</v>
      </c>
      <c r="D110" s="11">
        <v>800.0</v>
      </c>
      <c r="E110" s="11">
        <v>800.0</v>
      </c>
      <c r="F110" s="11">
        <v>800.0</v>
      </c>
      <c r="G110" s="11">
        <v>800.0</v>
      </c>
      <c r="H110" s="11">
        <v>800.0</v>
      </c>
      <c r="I110" s="11">
        <v>800.0</v>
      </c>
      <c r="J110" s="11">
        <v>800.0</v>
      </c>
      <c r="K110" s="11">
        <v>800.0</v>
      </c>
      <c r="L110" s="11">
        <v>800.0</v>
      </c>
      <c r="M110" s="11">
        <v>800.0</v>
      </c>
      <c r="N110" s="11">
        <f t="shared" si="32"/>
        <v>9600</v>
      </c>
      <c r="O110" s="12">
        <f t="shared" si="33"/>
        <v>800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9.5" customHeight="1">
      <c r="A111" s="21" t="s">
        <v>84</v>
      </c>
      <c r="B111" s="11"/>
      <c r="C111" s="11"/>
      <c r="D111" s="11"/>
      <c r="E111" s="11">
        <v>1500.0</v>
      </c>
      <c r="F111" s="11"/>
      <c r="G111" s="11"/>
      <c r="H111" s="11"/>
      <c r="I111" s="11"/>
      <c r="J111" s="11"/>
      <c r="K111" s="11"/>
      <c r="L111" s="11"/>
      <c r="M111" s="11">
        <v>3000.0</v>
      </c>
      <c r="N111" s="11">
        <f t="shared" si="32"/>
        <v>4500</v>
      </c>
      <c r="O111" s="12">
        <f t="shared" si="33"/>
        <v>375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9.5" customHeight="1">
      <c r="A112" s="21" t="s">
        <v>47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9.5" customHeight="1">
      <c r="A113" s="21" t="str">
        <f>"Total "&amp;$A$96</f>
        <v>Total BUSINESS EXPENSE</v>
      </c>
      <c r="B113" s="13">
        <f t="shared" ref="B113:O113" si="34">SUM(B104:B112)</f>
        <v>3800</v>
      </c>
      <c r="C113" s="13">
        <f t="shared" si="34"/>
        <v>1800</v>
      </c>
      <c r="D113" s="13">
        <f t="shared" si="34"/>
        <v>3800</v>
      </c>
      <c r="E113" s="13">
        <f t="shared" si="34"/>
        <v>3300</v>
      </c>
      <c r="F113" s="13">
        <f t="shared" si="34"/>
        <v>11800</v>
      </c>
      <c r="G113" s="13">
        <f t="shared" si="34"/>
        <v>3800</v>
      </c>
      <c r="H113" s="13">
        <f t="shared" si="34"/>
        <v>2500</v>
      </c>
      <c r="I113" s="13">
        <f t="shared" si="34"/>
        <v>2900</v>
      </c>
      <c r="J113" s="13">
        <f t="shared" si="34"/>
        <v>1800</v>
      </c>
      <c r="K113" s="13">
        <f t="shared" si="34"/>
        <v>2800</v>
      </c>
      <c r="L113" s="13">
        <f t="shared" si="34"/>
        <v>2800</v>
      </c>
      <c r="M113" s="13">
        <f t="shared" si="34"/>
        <v>5300</v>
      </c>
      <c r="N113" s="13">
        <f t="shared" si="34"/>
        <v>46400</v>
      </c>
      <c r="O113" s="24">
        <f t="shared" si="34"/>
        <v>3866.666667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9.5" customHeight="1">
      <c r="A114" s="28" t="s">
        <v>37</v>
      </c>
      <c r="B114" s="29">
        <f>B113/N113</f>
        <v>0.08189655172</v>
      </c>
      <c r="C114" s="29">
        <f>C113/N113</f>
        <v>0.03879310345</v>
      </c>
      <c r="D114" s="29">
        <f>D113/N113</f>
        <v>0.08189655172</v>
      </c>
      <c r="E114" s="29">
        <f>E113/N113</f>
        <v>0.07112068966</v>
      </c>
      <c r="F114" s="29">
        <f>F113/N113</f>
        <v>0.2543103448</v>
      </c>
      <c r="G114" s="29">
        <f>G113/N113</f>
        <v>0.08189655172</v>
      </c>
      <c r="H114" s="29">
        <f>H113/N113</f>
        <v>0.05387931034</v>
      </c>
      <c r="I114" s="29">
        <f>I113/N113</f>
        <v>0.0625</v>
      </c>
      <c r="J114" s="29">
        <f>J113/N113</f>
        <v>0.03879310345</v>
      </c>
      <c r="K114" s="29">
        <f>K113/N113</f>
        <v>0.06034482759</v>
      </c>
      <c r="L114" s="29">
        <f>L113/N113</f>
        <v>0.06034482759</v>
      </c>
      <c r="M114" s="29">
        <f>M113/N113</f>
        <v>0.1142241379</v>
      </c>
      <c r="N114" s="29">
        <f>N113/N113</f>
        <v>1</v>
      </c>
      <c r="O114" s="30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9.5" customHeight="1">
      <c r="A115" s="2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9.5" customHeight="1">
      <c r="A116" s="21" t="s">
        <v>85</v>
      </c>
      <c r="B116" s="8" t="s">
        <v>2</v>
      </c>
      <c r="C116" s="8" t="s">
        <v>3</v>
      </c>
      <c r="D116" s="8" t="s">
        <v>4</v>
      </c>
      <c r="E116" s="8" t="s">
        <v>5</v>
      </c>
      <c r="F116" s="8" t="s">
        <v>6</v>
      </c>
      <c r="G116" s="8" t="s">
        <v>7</v>
      </c>
      <c r="H116" s="8" t="s">
        <v>8</v>
      </c>
      <c r="I116" s="8" t="s">
        <v>9</v>
      </c>
      <c r="J116" s="8" t="s">
        <v>10</v>
      </c>
      <c r="K116" s="8" t="s">
        <v>11</v>
      </c>
      <c r="L116" s="8" t="s">
        <v>12</v>
      </c>
      <c r="M116" s="8" t="s">
        <v>13</v>
      </c>
      <c r="N116" s="22" t="s">
        <v>25</v>
      </c>
      <c r="O116" s="23" t="s">
        <v>26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9.5" customHeight="1">
      <c r="A117" s="21" t="s">
        <v>86</v>
      </c>
      <c r="B117" s="11">
        <v>500.0</v>
      </c>
      <c r="C117" s="11">
        <v>500.0</v>
      </c>
      <c r="D117" s="11">
        <v>500.0</v>
      </c>
      <c r="E117" s="11">
        <v>500.0</v>
      </c>
      <c r="F117" s="11">
        <v>500.0</v>
      </c>
      <c r="G117" s="11">
        <v>500.0</v>
      </c>
      <c r="H117" s="11">
        <v>500.0</v>
      </c>
      <c r="I117" s="11">
        <v>500.0</v>
      </c>
      <c r="J117" s="11">
        <v>500.0</v>
      </c>
      <c r="K117" s="11">
        <v>500.0</v>
      </c>
      <c r="L117" s="11">
        <v>500.0</v>
      </c>
      <c r="M117" s="11">
        <v>500.0</v>
      </c>
      <c r="N117" s="11">
        <f t="shared" ref="N117:N120" si="35">SUM(B117:M117)</f>
        <v>6000</v>
      </c>
      <c r="O117" s="12">
        <f t="shared" ref="O117:O120" si="36">N117/COLUMNS(B117:M117)</f>
        <v>500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9.5" customHeight="1">
      <c r="A118" s="21" t="s">
        <v>87</v>
      </c>
      <c r="B118" s="11"/>
      <c r="C118" s="11"/>
      <c r="D118" s="11"/>
      <c r="E118" s="11">
        <v>1000.0</v>
      </c>
      <c r="F118" s="11"/>
      <c r="G118" s="11"/>
      <c r="H118" s="11"/>
      <c r="I118" s="11">
        <v>1000.0</v>
      </c>
      <c r="J118" s="11"/>
      <c r="K118" s="11"/>
      <c r="L118" s="11"/>
      <c r="M118" s="11">
        <v>1000.0</v>
      </c>
      <c r="N118" s="11">
        <f t="shared" si="35"/>
        <v>3000</v>
      </c>
      <c r="O118" s="12">
        <f t="shared" si="36"/>
        <v>250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A119" s="21" t="s">
        <v>88</v>
      </c>
      <c r="B119" s="11"/>
      <c r="C119" s="11">
        <v>500.0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f t="shared" si="35"/>
        <v>500</v>
      </c>
      <c r="O119" s="12">
        <f t="shared" si="36"/>
        <v>41.66666667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9.5" customHeight="1">
      <c r="A120" s="21" t="s">
        <v>47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>
        <f t="shared" si="35"/>
        <v>0</v>
      </c>
      <c r="O120" s="12">
        <f t="shared" si="36"/>
        <v>0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9.5" customHeight="1">
      <c r="A121" s="21" t="s">
        <v>89</v>
      </c>
      <c r="B121" s="13">
        <f t="shared" ref="B121:O121" si="37">SUM(B117:B120)</f>
        <v>500</v>
      </c>
      <c r="C121" s="13">
        <f t="shared" si="37"/>
        <v>1000</v>
      </c>
      <c r="D121" s="13">
        <f t="shared" si="37"/>
        <v>500</v>
      </c>
      <c r="E121" s="13">
        <f t="shared" si="37"/>
        <v>1500</v>
      </c>
      <c r="F121" s="13">
        <f t="shared" si="37"/>
        <v>500</v>
      </c>
      <c r="G121" s="13">
        <f t="shared" si="37"/>
        <v>500</v>
      </c>
      <c r="H121" s="13">
        <f t="shared" si="37"/>
        <v>500</v>
      </c>
      <c r="I121" s="13">
        <f t="shared" si="37"/>
        <v>1500</v>
      </c>
      <c r="J121" s="13">
        <f t="shared" si="37"/>
        <v>500</v>
      </c>
      <c r="K121" s="13">
        <f t="shared" si="37"/>
        <v>500</v>
      </c>
      <c r="L121" s="13">
        <f t="shared" si="37"/>
        <v>500</v>
      </c>
      <c r="M121" s="13">
        <f t="shared" si="37"/>
        <v>1500</v>
      </c>
      <c r="N121" s="13">
        <f t="shared" si="37"/>
        <v>9500</v>
      </c>
      <c r="O121" s="24">
        <f t="shared" si="37"/>
        <v>791.6666667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9.5" customHeight="1">
      <c r="A122" s="28" t="s">
        <v>37</v>
      </c>
      <c r="B122" s="29">
        <f>B121/N121</f>
        <v>0.05263157895</v>
      </c>
      <c r="C122" s="29">
        <f>C121/N121</f>
        <v>0.1052631579</v>
      </c>
      <c r="D122" s="29">
        <f>D121/N121</f>
        <v>0.05263157895</v>
      </c>
      <c r="E122" s="29">
        <f>E121/N121</f>
        <v>0.1578947368</v>
      </c>
      <c r="F122" s="29">
        <f>F121/N121</f>
        <v>0.05263157895</v>
      </c>
      <c r="G122" s="29">
        <f>G121/N121</f>
        <v>0.05263157895</v>
      </c>
      <c r="H122" s="29">
        <f>H121/N121</f>
        <v>0.05263157895</v>
      </c>
      <c r="I122" s="29">
        <f>I121/N121</f>
        <v>0.1578947368</v>
      </c>
      <c r="J122" s="29">
        <f>J121/N121</f>
        <v>0.05263157895</v>
      </c>
      <c r="K122" s="29">
        <f>K121/N121</f>
        <v>0.05263157895</v>
      </c>
      <c r="L122" s="29">
        <f>L121/N121</f>
        <v>0.05263157895</v>
      </c>
      <c r="M122" s="29">
        <f>M121/N121</f>
        <v>0.1578947368</v>
      </c>
      <c r="N122" s="29">
        <f>N121/N121</f>
        <v>1</v>
      </c>
      <c r="O122" s="30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9.5" customHeight="1">
      <c r="A123" s="2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9.5" customHeight="1">
      <c r="A124" s="21" t="s">
        <v>90</v>
      </c>
      <c r="B124" s="8" t="s">
        <v>2</v>
      </c>
      <c r="C124" s="8" t="s">
        <v>3</v>
      </c>
      <c r="D124" s="8" t="s">
        <v>4</v>
      </c>
      <c r="E124" s="8" t="s">
        <v>5</v>
      </c>
      <c r="F124" s="8" t="s">
        <v>6</v>
      </c>
      <c r="G124" s="8" t="s">
        <v>7</v>
      </c>
      <c r="H124" s="8" t="s">
        <v>8</v>
      </c>
      <c r="I124" s="8" t="s">
        <v>9</v>
      </c>
      <c r="J124" s="8" t="s">
        <v>10</v>
      </c>
      <c r="K124" s="8" t="s">
        <v>11</v>
      </c>
      <c r="L124" s="8" t="s">
        <v>12</v>
      </c>
      <c r="M124" s="8" t="s">
        <v>13</v>
      </c>
      <c r="N124" s="22" t="s">
        <v>25</v>
      </c>
      <c r="O124" s="23" t="s">
        <v>26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9.5" customHeight="1">
      <c r="A125" s="21" t="s">
        <v>91</v>
      </c>
      <c r="B125" s="11">
        <v>300.0</v>
      </c>
      <c r="C125" s="11">
        <v>300.0</v>
      </c>
      <c r="D125" s="11">
        <v>300.0</v>
      </c>
      <c r="E125" s="11">
        <v>300.0</v>
      </c>
      <c r="F125" s="11">
        <v>300.0</v>
      </c>
      <c r="G125" s="11">
        <v>300.0</v>
      </c>
      <c r="H125" s="11">
        <v>300.0</v>
      </c>
      <c r="I125" s="11">
        <v>300.0</v>
      </c>
      <c r="J125" s="11">
        <v>300.0</v>
      </c>
      <c r="K125" s="11">
        <v>300.0</v>
      </c>
      <c r="L125" s="11">
        <v>300.0</v>
      </c>
      <c r="M125" s="11">
        <v>300.0</v>
      </c>
      <c r="N125" s="11">
        <f t="shared" ref="N125:N128" si="38">SUM(B125:M125)</f>
        <v>3600</v>
      </c>
      <c r="O125" s="12">
        <f t="shared" ref="O125:O128" si="39">N125/COLUMNS(B125:M125)</f>
        <v>300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9.5" customHeight="1">
      <c r="A126" s="21" t="s">
        <v>92</v>
      </c>
      <c r="B126" s="11">
        <v>100.0</v>
      </c>
      <c r="C126" s="11">
        <v>100.0</v>
      </c>
      <c r="D126" s="11">
        <v>100.0</v>
      </c>
      <c r="E126" s="11">
        <v>100.0</v>
      </c>
      <c r="F126" s="11">
        <v>100.0</v>
      </c>
      <c r="G126" s="11">
        <v>100.0</v>
      </c>
      <c r="H126" s="11">
        <v>100.0</v>
      </c>
      <c r="I126" s="11">
        <v>100.0</v>
      </c>
      <c r="J126" s="11">
        <v>100.0</v>
      </c>
      <c r="K126" s="11">
        <v>100.0</v>
      </c>
      <c r="L126" s="11">
        <v>100.0</v>
      </c>
      <c r="M126" s="11">
        <v>100.0</v>
      </c>
      <c r="N126" s="11">
        <f t="shared" si="38"/>
        <v>1200</v>
      </c>
      <c r="O126" s="12">
        <f t="shared" si="39"/>
        <v>100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9.5" customHeight="1">
      <c r="A127" s="21" t="s">
        <v>93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>
        <f t="shared" si="38"/>
        <v>0</v>
      </c>
      <c r="O127" s="12">
        <f t="shared" si="39"/>
        <v>0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9.5" customHeight="1">
      <c r="A128" s="21" t="s">
        <v>94</v>
      </c>
      <c r="B128" s="11"/>
      <c r="C128" s="11"/>
      <c r="D128" s="11"/>
      <c r="E128" s="11"/>
      <c r="F128" s="11"/>
      <c r="G128" s="11">
        <v>5000.0</v>
      </c>
      <c r="H128" s="11"/>
      <c r="I128" s="11"/>
      <c r="J128" s="11"/>
      <c r="K128" s="11"/>
      <c r="L128" s="11"/>
      <c r="M128" s="11">
        <v>5000.0</v>
      </c>
      <c r="N128" s="11">
        <f t="shared" si="38"/>
        <v>10000</v>
      </c>
      <c r="O128" s="12">
        <f t="shared" si="39"/>
        <v>833.3333333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9.5" customHeight="1">
      <c r="A129" s="21" t="s">
        <v>47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9.5" customHeight="1">
      <c r="A130" s="21" t="str">
        <f>"Total "&amp;$A$116</f>
        <v>Total PETS</v>
      </c>
      <c r="B130" s="13">
        <f t="shared" ref="B130:O130" si="40">SUM(B125:B129)</f>
        <v>400</v>
      </c>
      <c r="C130" s="13">
        <f t="shared" si="40"/>
        <v>400</v>
      </c>
      <c r="D130" s="13">
        <f t="shared" si="40"/>
        <v>400</v>
      </c>
      <c r="E130" s="13">
        <f t="shared" si="40"/>
        <v>400</v>
      </c>
      <c r="F130" s="13">
        <f t="shared" si="40"/>
        <v>400</v>
      </c>
      <c r="G130" s="13">
        <f t="shared" si="40"/>
        <v>5400</v>
      </c>
      <c r="H130" s="13">
        <f t="shared" si="40"/>
        <v>400</v>
      </c>
      <c r="I130" s="13">
        <f t="shared" si="40"/>
        <v>400</v>
      </c>
      <c r="J130" s="13">
        <f t="shared" si="40"/>
        <v>400</v>
      </c>
      <c r="K130" s="13">
        <f t="shared" si="40"/>
        <v>400</v>
      </c>
      <c r="L130" s="13">
        <f t="shared" si="40"/>
        <v>400</v>
      </c>
      <c r="M130" s="13">
        <f t="shared" si="40"/>
        <v>5400</v>
      </c>
      <c r="N130" s="13">
        <f t="shared" si="40"/>
        <v>14800</v>
      </c>
      <c r="O130" s="24">
        <f t="shared" si="40"/>
        <v>1233.333333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9.5" customHeight="1">
      <c r="A131" s="28" t="s">
        <v>37</v>
      </c>
      <c r="B131" s="29">
        <f>B130/N130</f>
        <v>0.02702702703</v>
      </c>
      <c r="C131" s="29">
        <f>C130/N130</f>
        <v>0.02702702703</v>
      </c>
      <c r="D131" s="29">
        <f>D130/N130</f>
        <v>0.02702702703</v>
      </c>
      <c r="E131" s="29">
        <f>E130/N130</f>
        <v>0.02702702703</v>
      </c>
      <c r="F131" s="29">
        <f>F130/N130</f>
        <v>0.02702702703</v>
      </c>
      <c r="G131" s="29">
        <f>G130/N130</f>
        <v>0.3648648649</v>
      </c>
      <c r="H131" s="29">
        <f>H130/N130</f>
        <v>0.02702702703</v>
      </c>
      <c r="I131" s="29">
        <f>I130/N130</f>
        <v>0.02702702703</v>
      </c>
      <c r="J131" s="29">
        <f>J130/N130</f>
        <v>0.02702702703</v>
      </c>
      <c r="K131" s="29">
        <f>K130/N130</f>
        <v>0.02702702703</v>
      </c>
      <c r="L131" s="29">
        <f>L130/N130</f>
        <v>0.02702702703</v>
      </c>
      <c r="M131" s="29">
        <f>M130/N130</f>
        <v>0.3648648649</v>
      </c>
      <c r="N131" s="29">
        <f>N130/N130</f>
        <v>1</v>
      </c>
      <c r="O131" s="3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A132" s="2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9.5" customHeight="1">
      <c r="A133" s="21" t="s">
        <v>95</v>
      </c>
      <c r="B133" s="8" t="s">
        <v>2</v>
      </c>
      <c r="C133" s="8" t="s">
        <v>3</v>
      </c>
      <c r="D133" s="8" t="s">
        <v>4</v>
      </c>
      <c r="E133" s="8" t="s">
        <v>5</v>
      </c>
      <c r="F133" s="8" t="s">
        <v>6</v>
      </c>
      <c r="G133" s="8" t="s">
        <v>7</v>
      </c>
      <c r="H133" s="8" t="s">
        <v>8</v>
      </c>
      <c r="I133" s="8" t="s">
        <v>9</v>
      </c>
      <c r="J133" s="8" t="s">
        <v>10</v>
      </c>
      <c r="K133" s="8" t="s">
        <v>11</v>
      </c>
      <c r="L133" s="8" t="s">
        <v>12</v>
      </c>
      <c r="M133" s="8" t="s">
        <v>13</v>
      </c>
      <c r="N133" s="22" t="s">
        <v>25</v>
      </c>
      <c r="O133" s="23" t="s">
        <v>26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A134" s="21" t="s">
        <v>96</v>
      </c>
      <c r="B134" s="11"/>
      <c r="C134" s="11"/>
      <c r="D134" s="11"/>
      <c r="E134" s="11"/>
      <c r="F134" s="11">
        <v>5000.0</v>
      </c>
      <c r="G134" s="11"/>
      <c r="H134" s="11"/>
      <c r="I134" s="11"/>
      <c r="J134" s="11"/>
      <c r="K134" s="11"/>
      <c r="L134" s="11"/>
      <c r="M134" s="11"/>
      <c r="N134" s="11">
        <f t="shared" ref="N134:N138" si="41">SUM(B134:M134)</f>
        <v>5000</v>
      </c>
      <c r="O134" s="12">
        <f t="shared" ref="O134:O138" si="42">N134/COLUMNS(B134:M134)</f>
        <v>416.6666667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9.5" customHeight="1">
      <c r="A135" s="21" t="s">
        <v>97</v>
      </c>
      <c r="B135" s="11"/>
      <c r="C135" s="11"/>
      <c r="D135" s="11"/>
      <c r="E135" s="11"/>
      <c r="F135" s="11">
        <v>2000.0</v>
      </c>
      <c r="G135" s="11"/>
      <c r="H135" s="11"/>
      <c r="I135" s="11"/>
      <c r="J135" s="11"/>
      <c r="K135" s="11"/>
      <c r="L135" s="11"/>
      <c r="M135" s="11"/>
      <c r="N135" s="11">
        <f t="shared" si="41"/>
        <v>2000</v>
      </c>
      <c r="O135" s="12">
        <f t="shared" si="42"/>
        <v>166.6666667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9.5" customHeight="1">
      <c r="A136" s="21" t="s">
        <v>86</v>
      </c>
      <c r="B136" s="11"/>
      <c r="C136" s="11"/>
      <c r="D136" s="11"/>
      <c r="E136" s="11"/>
      <c r="F136" s="11">
        <v>1000.0</v>
      </c>
      <c r="G136" s="11"/>
      <c r="H136" s="11"/>
      <c r="I136" s="11"/>
      <c r="J136" s="11"/>
      <c r="K136" s="11"/>
      <c r="L136" s="11"/>
      <c r="M136" s="11"/>
      <c r="N136" s="11">
        <f t="shared" si="41"/>
        <v>1000</v>
      </c>
      <c r="O136" s="12">
        <f t="shared" si="42"/>
        <v>83.33333333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9.5" customHeight="1">
      <c r="A137" s="21" t="s">
        <v>98</v>
      </c>
      <c r="B137" s="11"/>
      <c r="C137" s="11"/>
      <c r="D137" s="11"/>
      <c r="E137" s="11"/>
      <c r="F137" s="11">
        <v>500.0</v>
      </c>
      <c r="G137" s="11"/>
      <c r="H137" s="11"/>
      <c r="I137" s="11"/>
      <c r="J137" s="11"/>
      <c r="K137" s="11"/>
      <c r="L137" s="11"/>
      <c r="M137" s="11"/>
      <c r="N137" s="11">
        <f t="shared" si="41"/>
        <v>500</v>
      </c>
      <c r="O137" s="12">
        <f t="shared" si="42"/>
        <v>41.66666667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9.5" customHeight="1">
      <c r="A138" s="21" t="s">
        <v>99</v>
      </c>
      <c r="B138" s="11"/>
      <c r="C138" s="11"/>
      <c r="D138" s="11"/>
      <c r="E138" s="11"/>
      <c r="F138" s="11">
        <v>500.0</v>
      </c>
      <c r="G138" s="11"/>
      <c r="H138" s="11"/>
      <c r="I138" s="11"/>
      <c r="J138" s="11"/>
      <c r="K138" s="11"/>
      <c r="L138" s="11"/>
      <c r="M138" s="11"/>
      <c r="N138" s="11">
        <f t="shared" si="41"/>
        <v>500</v>
      </c>
      <c r="O138" s="12">
        <f t="shared" si="42"/>
        <v>41.66666667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9.5" customHeight="1">
      <c r="A139" s="21" t="s">
        <v>47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9.5" customHeight="1">
      <c r="A140" s="21" t="str">
        <f>"Total "&amp;$A$125</f>
        <v>Total Newspaper</v>
      </c>
      <c r="B140" s="13">
        <f t="shared" ref="B140:O140" si="43">SUM(B134:B139)</f>
        <v>0</v>
      </c>
      <c r="C140" s="13">
        <f t="shared" si="43"/>
        <v>0</v>
      </c>
      <c r="D140" s="13">
        <f t="shared" si="43"/>
        <v>0</v>
      </c>
      <c r="E140" s="13">
        <f t="shared" si="43"/>
        <v>0</v>
      </c>
      <c r="F140" s="13">
        <f t="shared" si="43"/>
        <v>9000</v>
      </c>
      <c r="G140" s="13">
        <f t="shared" si="43"/>
        <v>0</v>
      </c>
      <c r="H140" s="13">
        <f t="shared" si="43"/>
        <v>0</v>
      </c>
      <c r="I140" s="13">
        <f t="shared" si="43"/>
        <v>0</v>
      </c>
      <c r="J140" s="13">
        <f t="shared" si="43"/>
        <v>0</v>
      </c>
      <c r="K140" s="13">
        <f t="shared" si="43"/>
        <v>0</v>
      </c>
      <c r="L140" s="13">
        <f t="shared" si="43"/>
        <v>0</v>
      </c>
      <c r="M140" s="13">
        <f t="shared" si="43"/>
        <v>0</v>
      </c>
      <c r="N140" s="13">
        <f t="shared" si="43"/>
        <v>9000</v>
      </c>
      <c r="O140" s="24">
        <f t="shared" si="43"/>
        <v>750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9.5" customHeight="1">
      <c r="A141" s="28" t="s">
        <v>37</v>
      </c>
      <c r="B141" s="29">
        <f>B140/N140</f>
        <v>0</v>
      </c>
      <c r="C141" s="29">
        <f>C140/N140</f>
        <v>0</v>
      </c>
      <c r="D141" s="29">
        <f>D140/N140</f>
        <v>0</v>
      </c>
      <c r="E141" s="29">
        <f>E140/N140</f>
        <v>0</v>
      </c>
      <c r="F141" s="29">
        <f>F140/N140</f>
        <v>1</v>
      </c>
      <c r="G141" s="29">
        <f>G140/N140</f>
        <v>0</v>
      </c>
      <c r="H141" s="29">
        <f>H140/N140</f>
        <v>0</v>
      </c>
      <c r="I141" s="29">
        <f>I140/N140</f>
        <v>0</v>
      </c>
      <c r="J141" s="29">
        <f>J140/N140</f>
        <v>0</v>
      </c>
      <c r="K141" s="29">
        <f>K140/N140</f>
        <v>0</v>
      </c>
      <c r="L141" s="29">
        <f>L140/N140</f>
        <v>0</v>
      </c>
      <c r="M141" s="29">
        <f>M140/N140</f>
        <v>0</v>
      </c>
      <c r="N141" s="29">
        <f>N140/N140</f>
        <v>1</v>
      </c>
      <c r="O141" s="3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9.5" customHeight="1">
      <c r="A142" s="2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9.5" customHeight="1">
      <c r="A143" s="21" t="s">
        <v>100</v>
      </c>
      <c r="B143" s="8" t="s">
        <v>2</v>
      </c>
      <c r="C143" s="8" t="s">
        <v>3</v>
      </c>
      <c r="D143" s="8" t="s">
        <v>4</v>
      </c>
      <c r="E143" s="8" t="s">
        <v>5</v>
      </c>
      <c r="F143" s="8" t="s">
        <v>6</v>
      </c>
      <c r="G143" s="8" t="s">
        <v>7</v>
      </c>
      <c r="H143" s="8" t="s">
        <v>8</v>
      </c>
      <c r="I143" s="8" t="s">
        <v>9</v>
      </c>
      <c r="J143" s="8" t="s">
        <v>10</v>
      </c>
      <c r="K143" s="8" t="s">
        <v>11</v>
      </c>
      <c r="L143" s="8" t="s">
        <v>12</v>
      </c>
      <c r="M143" s="8" t="s">
        <v>13</v>
      </c>
      <c r="N143" s="22" t="s">
        <v>25</v>
      </c>
      <c r="O143" s="23" t="s">
        <v>26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9.5" customHeight="1">
      <c r="A144" s="21" t="s">
        <v>101</v>
      </c>
      <c r="B144" s="11"/>
      <c r="C144" s="11"/>
      <c r="D144" s="11">
        <v>1000.0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>
        <f t="shared" ref="N144:N146" si="44">SUM(B144:M144)</f>
        <v>1000</v>
      </c>
      <c r="O144" s="12">
        <f t="shared" ref="O144:O146" si="45">N144/COLUMNS(B144:M144)</f>
        <v>83.33333333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9.5" customHeight="1">
      <c r="A145" s="21" t="s">
        <v>102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>
        <f t="shared" si="44"/>
        <v>0</v>
      </c>
      <c r="O145" s="12">
        <f t="shared" si="45"/>
        <v>0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9.5" customHeight="1">
      <c r="A146" s="21" t="s">
        <v>47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>
        <f t="shared" si="44"/>
        <v>0</v>
      </c>
      <c r="O146" s="12">
        <f t="shared" si="45"/>
        <v>0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9.5" customHeight="1">
      <c r="A147" s="21" t="str">
        <f>"Total "&amp;$A$135</f>
        <v>Total Lodging</v>
      </c>
      <c r="B147" s="13">
        <f t="shared" ref="B147:O147" si="46">SUM(B144:B146)</f>
        <v>0</v>
      </c>
      <c r="C147" s="13">
        <f t="shared" si="46"/>
        <v>0</v>
      </c>
      <c r="D147" s="13">
        <f t="shared" si="46"/>
        <v>1000</v>
      </c>
      <c r="E147" s="13">
        <f t="shared" si="46"/>
        <v>0</v>
      </c>
      <c r="F147" s="13">
        <f t="shared" si="46"/>
        <v>0</v>
      </c>
      <c r="G147" s="13">
        <f t="shared" si="46"/>
        <v>0</v>
      </c>
      <c r="H147" s="13">
        <f t="shared" si="46"/>
        <v>0</v>
      </c>
      <c r="I147" s="13">
        <f t="shared" si="46"/>
        <v>0</v>
      </c>
      <c r="J147" s="13">
        <f t="shared" si="46"/>
        <v>0</v>
      </c>
      <c r="K147" s="13">
        <f t="shared" si="46"/>
        <v>0</v>
      </c>
      <c r="L147" s="13">
        <f t="shared" si="46"/>
        <v>0</v>
      </c>
      <c r="M147" s="13">
        <f t="shared" si="46"/>
        <v>0</v>
      </c>
      <c r="N147" s="13">
        <f t="shared" si="46"/>
        <v>1000</v>
      </c>
      <c r="O147" s="24">
        <f t="shared" si="46"/>
        <v>83.33333333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9.5" customHeight="1">
      <c r="A148" s="28" t="s">
        <v>37</v>
      </c>
      <c r="B148" s="29">
        <f>B147/N147</f>
        <v>0</v>
      </c>
      <c r="C148" s="29">
        <f>C147/N147</f>
        <v>0</v>
      </c>
      <c r="D148" s="29">
        <f>D147/N147</f>
        <v>1</v>
      </c>
      <c r="E148" s="29">
        <f>E147/N147</f>
        <v>0</v>
      </c>
      <c r="F148" s="29">
        <f>F147/N147</f>
        <v>0</v>
      </c>
      <c r="G148" s="29">
        <f>G147/N147</f>
        <v>0</v>
      </c>
      <c r="H148" s="29">
        <f>H147/N147</f>
        <v>0</v>
      </c>
      <c r="I148" s="29">
        <f>I147/N147</f>
        <v>0</v>
      </c>
      <c r="J148" s="29">
        <f>J147/N147</f>
        <v>0</v>
      </c>
      <c r="K148" s="29">
        <f>K147/N147</f>
        <v>0</v>
      </c>
      <c r="L148" s="29">
        <f>L147/N147</f>
        <v>0</v>
      </c>
      <c r="M148" s="29">
        <f>M147/N147</f>
        <v>0</v>
      </c>
      <c r="N148" s="29">
        <f>N147/N147</f>
        <v>1</v>
      </c>
      <c r="O148" s="30">
        <f>IF(O$8=0," - ",O147/O$8)</f>
        <v>0.03327565553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9.5" customHeigh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9.5" customHeigh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9.5" customHeigh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9.5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9.5" customHeight="1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9.5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9.5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9.5" customHeight="1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O1"/>
    <mergeCell ref="N13:O13"/>
    <mergeCell ref="N14:O14"/>
    <mergeCell ref="H13:M13"/>
    <mergeCell ref="H14:M14"/>
  </mergeCells>
  <printOptions/>
  <pageMargins bottom="0.75" footer="0.0" header="0.0" left="0.7" right="0.7" top="0.75"/>
  <pageSetup orientation="landscape"/>
  <drawing r:id="rId1"/>
</worksheet>
</file>