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<sst xmlns="http://schemas.openxmlformats.org/spreadsheetml/2006/main" count="55" uniqueCount="49">
  <si>
    <t>Operating Budget</t>
  </si>
  <si>
    <t>[ABC Company]</t>
  </si>
  <si>
    <t>Total Income</t>
  </si>
  <si>
    <t>[20 Birchwood Rd. Corpus Christi, TX 78418]</t>
  </si>
  <si>
    <t>Total Expenses</t>
  </si>
  <si>
    <t>[+1-202-555-0152]</t>
  </si>
  <si>
    <t xml:space="preserve">Profit </t>
  </si>
  <si>
    <t>[abccompany@email.com]</t>
  </si>
  <si>
    <t>Profit Percentage</t>
  </si>
  <si>
    <t>Company ID:</t>
  </si>
  <si>
    <t>Register No:</t>
  </si>
  <si>
    <t>Company Branch:</t>
  </si>
  <si>
    <t>Philippians</t>
  </si>
  <si>
    <t>Budgeted Month:</t>
  </si>
  <si>
    <t>INCOME</t>
  </si>
  <si>
    <t>PROJECTION</t>
  </si>
  <si>
    <t>ACTUAL</t>
  </si>
  <si>
    <t>ADVANCE</t>
  </si>
  <si>
    <t>VARIENCE</t>
  </si>
  <si>
    <t>Profits</t>
  </si>
  <si>
    <t>Product Markups</t>
  </si>
  <si>
    <t>Client Sharing</t>
  </si>
  <si>
    <t>Consulting Fees</t>
  </si>
  <si>
    <t>New Additions</t>
  </si>
  <si>
    <t>Referrals</t>
  </si>
  <si>
    <t>Others</t>
  </si>
  <si>
    <t>TOTAL</t>
  </si>
  <si>
    <t>OPERATING EXPENSES</t>
  </si>
  <si>
    <t>Salaries And Wages</t>
  </si>
  <si>
    <t>Travel Expense</t>
  </si>
  <si>
    <t>Postage</t>
  </si>
  <si>
    <t>Accidental Insurance</t>
  </si>
  <si>
    <t>Rental Allowance</t>
  </si>
  <si>
    <t>Financial Assistance</t>
  </si>
  <si>
    <t>Events/Parties</t>
  </si>
  <si>
    <t>Training Sessions</t>
  </si>
  <si>
    <t>Operating Expense</t>
  </si>
  <si>
    <t>Accounting &amp; Legal</t>
  </si>
  <si>
    <t>Maintenance &amp; Repairs</t>
  </si>
  <si>
    <t>Shares</t>
  </si>
  <si>
    <t>Taxes</t>
  </si>
  <si>
    <t>Research &amp; Development</t>
  </si>
  <si>
    <t>Web Hosting and Domain</t>
  </si>
  <si>
    <t>Workers Compensation</t>
  </si>
  <si>
    <t>Employee Health Insurance</t>
  </si>
  <si>
    <t>Employee Utilities</t>
  </si>
  <si>
    <t>Broad Band</t>
  </si>
  <si>
    <t>Power</t>
  </si>
  <si>
    <t>Pay Roll Taxes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</si>
</sst>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[$-409]mmm/yy"/>
  </numFmts>
  <fonts count="10">
    <font>
      <sz val="11.0"/>
      <color rgb="FF000000"/>
      <name val="Calibri"/>
    </font>
    <font>
      <b/>
      <sz val="26.0"/>
      <color rgb="FF76923C"/>
      <name val="Imperator"/>
    </font>
    <font>
      <sz val="11.0"/>
      <color rgb="FF111111"/>
      <name val="Calibri"/>
    </font>
    <font>
      <b/>
      <sz val="10.0"/>
      <color rgb="FF009999"/>
      <name val="Century"/>
    </font>
    <font>
      <sz val="10.0"/>
      <color rgb="FF111111"/>
      <name val="Calibri"/>
    </font>
    <font>
      <b/>
      <sz val="11.0"/>
      <color rgb="FF111111"/>
      <name val="Calibri"/>
    </font>
    <font>
      <b/>
      <sz val="11.0"/>
      <color rgb="FF76923C"/>
      <name val="Calibri"/>
    </font>
    <font>
      <b/>
      <sz val="11.0"/>
      <color rgb="FFFFFFFF"/>
      <name val="Cambria"/>
    </font>
    <font/>
    <font>
      <b/>
      <sz val="10.0"/>
      <color rgb="FF11111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76923C"/>
        <bgColor rgb="FF76923C"/>
      </patternFill>
    </fill>
    <fill>
      <patternFill patternType="solid">
        <fgColor rgb="FFEAF1DD"/>
        <bgColor rgb="FFEAF1DD"/>
      </patternFill>
    </fill>
  </fills>
  <borders count="9">
    <border/>
    <border>
      <left/>
      <right/>
      <top/>
      <bottom/>
    </border>
    <border>
      <left style="thin">
        <color rgb="FF76923C"/>
      </left>
      <top style="thin">
        <color rgb="FF76923C"/>
      </top>
      <bottom style="thin">
        <color rgb="FF76923C"/>
      </bottom>
    </border>
    <border>
      <top style="thin">
        <color rgb="FF76923C"/>
      </top>
      <bottom style="thin">
        <color rgb="FF76923C"/>
      </bottom>
    </border>
    <border>
      <left style="thin">
        <color rgb="FF76923C"/>
      </left>
    </border>
    <border>
      <right style="thin">
        <color rgb="FF76923C"/>
      </right>
      <top style="thin">
        <color rgb="FF76923C"/>
      </top>
      <bottom style="thin">
        <color rgb="FF76923C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4" numFmtId="0" xfId="0" applyFont="1"/>
    <xf borderId="0" fillId="0" fontId="5" numFmtId="0" xfId="0" applyAlignment="1" applyFont="1">
      <alignment horizontal="center"/>
    </xf>
    <xf borderId="0" fillId="0" fontId="5" numFmtId="0" xfId="0" applyFont="1"/>
    <xf borderId="0" fillId="0" fontId="2" numFmtId="0" xfId="0" applyAlignment="1" applyFont="1">
      <alignment horizontal="right" vertical="center"/>
    </xf>
    <xf borderId="1" fillId="2" fontId="6" numFmtId="164" xfId="0" applyAlignment="1" applyBorder="1" applyFill="1" applyFont="1" applyNumberFormat="1">
      <alignment horizontal="center" vertical="center"/>
    </xf>
    <xf borderId="0" fillId="0" fontId="4" numFmtId="0" xfId="0" applyAlignment="1" applyFont="1">
      <alignment horizontal="center"/>
    </xf>
    <xf borderId="1" fillId="2" fontId="6" numFmtId="9" xfId="0" applyAlignment="1" applyBorder="1" applyFont="1" applyNumberFormat="1">
      <alignment horizontal="center" vertical="center"/>
    </xf>
    <xf borderId="0" fillId="0" fontId="7" numFmtId="9" xfId="0" applyAlignment="1" applyFont="1" applyNumberFormat="1">
      <alignment horizontal="center" vertical="center"/>
    </xf>
    <xf borderId="2" fillId="0" fontId="2" numFmtId="0" xfId="0" applyAlignment="1" applyBorder="1" applyFont="1">
      <alignment horizontal="left" vertical="center"/>
    </xf>
    <xf borderId="3" fillId="0" fontId="2" numFmtId="0" xfId="0" applyAlignment="1" applyBorder="1" applyFont="1">
      <alignment horizontal="left" vertical="center"/>
    </xf>
    <xf borderId="4" fillId="0" fontId="2" numFmtId="0" xfId="0" applyBorder="1" applyFont="1"/>
    <xf borderId="5" fillId="0" fontId="2" numFmtId="0" xfId="0" applyAlignment="1" applyBorder="1" applyFont="1">
      <alignment horizontal="left" vertical="center"/>
    </xf>
    <xf borderId="5" fillId="0" fontId="2" numFmtId="165" xfId="0" applyAlignment="1" applyBorder="1" applyFont="1" applyNumberFormat="1">
      <alignment horizontal="left" vertical="center"/>
    </xf>
    <xf borderId="6" fillId="3" fontId="7" numFmtId="0" xfId="0" applyAlignment="1" applyBorder="1" applyFill="1" applyFont="1">
      <alignment shrinkToFit="0" vertical="center" wrapText="1"/>
    </xf>
    <xf borderId="7" fillId="0" fontId="8" numFmtId="0" xfId="0" applyBorder="1" applyFont="1"/>
    <xf borderId="8" fillId="3" fontId="7" numFmtId="0" xfId="0" applyAlignment="1" applyBorder="1" applyFont="1">
      <alignment horizontal="center" shrinkToFit="0" vertical="center" wrapText="1"/>
    </xf>
    <xf borderId="6" fillId="4" fontId="4" numFmtId="0" xfId="0" applyAlignment="1" applyBorder="1" applyFill="1" applyFont="1">
      <alignment vertical="center"/>
    </xf>
    <xf borderId="8" fillId="2" fontId="4" numFmtId="164" xfId="0" applyAlignment="1" applyBorder="1" applyFont="1" applyNumberFormat="1">
      <alignment horizontal="center" vertical="center"/>
    </xf>
    <xf borderId="6" fillId="4" fontId="9" numFmtId="0" xfId="0" applyAlignment="1" applyBorder="1" applyFont="1">
      <alignment vertical="center"/>
    </xf>
    <xf borderId="8" fillId="2" fontId="9" numFmtId="164" xfId="0" applyAlignment="1" applyBorder="1" applyFont="1" applyNumberFormat="1">
      <alignment horizontal="center" vertical="center"/>
    </xf>
    <xf borderId="8" fillId="2" fontId="4" numFmtId="0" xfId="0" applyAlignment="1" applyBorder="1" applyFont="1">
      <alignment horizontal="center" vertical="center"/>
    </xf>
    <xf borderId="6" fillId="4" fontId="4" numFmtId="0" xfId="0" applyAlignment="1" applyBorder="1" applyFont="1">
      <alignment shrinkToFit="0" vertical="center" wrapText="1"/>
    </xf>
    <xf borderId="0" fillId="0" fontId="2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Sheet1!$A$26:$A$47</c:f>
            </c:strRef>
          </c:cat>
          <c:val>
            <c:numRef>
              <c:f>Sheet1!$B$26:$B$47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 b="0" i="0" sz="8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Sheet1!$A$26:$A$47</c:f>
            </c:strRef>
          </c:cat>
          <c:val>
            <c:numRef>
              <c:f>Sheet1!$D$26:$D$47</c:f>
            </c:numRef>
          </c:val>
        </c:ser>
        <c:axId val="1475134711"/>
        <c:axId val="1574912790"/>
      </c:barChart>
      <c:catAx>
        <c:axId val="1475134711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574912790"/>
      </c:catAx>
      <c:valAx>
        <c:axId val="157491279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475134711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48</xdr:row>
      <xdr:rowOff>171450</xdr:rowOff>
    </xdr:from>
    <xdr:ext cx="5867400" cy="24384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14"/>
    <col customWidth="1" min="2" max="2" width="16.29"/>
    <col customWidth="1" min="3" max="3" width="14.71"/>
    <col customWidth="1" min="4" max="4" width="12.71"/>
    <col customWidth="1" min="5" max="5" width="16.14"/>
    <col customWidth="1" min="6" max="6" width="14.0"/>
    <col customWidth="1" min="7" max="26" width="8.71"/>
  </cols>
  <sheetData>
    <row r="1" ht="38.2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/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3"/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6" t="s">
        <v>1</v>
      </c>
      <c r="B5" s="6"/>
      <c r="C5" s="6"/>
      <c r="D5" s="6"/>
      <c r="E5" s="7" t="s">
        <v>2</v>
      </c>
      <c r="F5" s="8">
        <f>D23</f>
        <v>96840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4" t="s">
        <v>3</v>
      </c>
      <c r="B6" s="4"/>
      <c r="C6" s="4"/>
      <c r="D6" s="4"/>
      <c r="E6" s="7" t="s">
        <v>4</v>
      </c>
      <c r="F6" s="8">
        <f>D48</f>
        <v>48600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9.5" customHeight="1">
      <c r="A7" s="4" t="s">
        <v>5</v>
      </c>
      <c r="B7" s="4"/>
      <c r="C7" s="4"/>
      <c r="D7" s="4"/>
      <c r="E7" s="7" t="s">
        <v>6</v>
      </c>
      <c r="F7" s="8">
        <f>F5-F6</f>
        <v>48240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9.5" customHeight="1">
      <c r="A8" s="9" t="s">
        <v>7</v>
      </c>
      <c r="B8" s="9"/>
      <c r="C8" s="9"/>
      <c r="D8" s="9"/>
      <c r="E8" s="7" t="s">
        <v>8</v>
      </c>
      <c r="F8" s="10">
        <f>F7/F5</f>
        <v>0.4981412639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9.5" customHeight="1">
      <c r="A9" s="9"/>
      <c r="B9" s="9"/>
      <c r="C9" s="9"/>
      <c r="D9" s="9"/>
      <c r="E9" s="7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9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12" t="s">
        <v>9</v>
      </c>
      <c r="B11" s="13">
        <v>2365.0</v>
      </c>
      <c r="C11" s="14"/>
      <c r="D11" s="2"/>
      <c r="E11" s="12" t="s">
        <v>10</v>
      </c>
      <c r="F11" s="15">
        <v>123.0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2" t="s">
        <v>11</v>
      </c>
      <c r="B12" s="13" t="s">
        <v>12</v>
      </c>
      <c r="C12" s="14"/>
      <c r="D12" s="2"/>
      <c r="E12" s="12" t="s">
        <v>13</v>
      </c>
      <c r="F12" s="16">
        <f>TODAY()</f>
        <v>43690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41.25" customHeight="1">
      <c r="A14" s="17" t="s">
        <v>14</v>
      </c>
      <c r="B14" s="18"/>
      <c r="C14" s="19" t="s">
        <v>15</v>
      </c>
      <c r="D14" s="19" t="s">
        <v>16</v>
      </c>
      <c r="E14" s="19" t="s">
        <v>17</v>
      </c>
      <c r="F14" s="19" t="s">
        <v>18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75" customHeight="1">
      <c r="A15" s="20" t="s">
        <v>19</v>
      </c>
      <c r="B15" s="18"/>
      <c r="C15" s="21">
        <v>80000.0</v>
      </c>
      <c r="D15" s="21">
        <v>85200.0</v>
      </c>
      <c r="E15" s="21"/>
      <c r="F15" s="21">
        <f t="shared" ref="F15:F22" si="1">C15-D15+E15</f>
        <v>-5200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20" t="s">
        <v>20</v>
      </c>
      <c r="B16" s="18"/>
      <c r="C16" s="21">
        <v>1000.0</v>
      </c>
      <c r="D16" s="21">
        <v>1800.0</v>
      </c>
      <c r="E16" s="21"/>
      <c r="F16" s="21">
        <f t="shared" si="1"/>
        <v>-800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20" t="s">
        <v>21</v>
      </c>
      <c r="B17" s="18"/>
      <c r="C17" s="21">
        <v>1100.0</v>
      </c>
      <c r="D17" s="21">
        <v>1250.0</v>
      </c>
      <c r="E17" s="21">
        <v>500.0</v>
      </c>
      <c r="F17" s="21">
        <f t="shared" si="1"/>
        <v>350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20" t="s">
        <v>22</v>
      </c>
      <c r="B18" s="18"/>
      <c r="C18" s="21">
        <v>500.0</v>
      </c>
      <c r="D18" s="21">
        <v>500.0</v>
      </c>
      <c r="E18" s="21">
        <v>200.0</v>
      </c>
      <c r="F18" s="21">
        <f t="shared" si="1"/>
        <v>200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20" t="s">
        <v>23</v>
      </c>
      <c r="B19" s="18"/>
      <c r="C19" s="21">
        <v>1600.0</v>
      </c>
      <c r="D19" s="21">
        <v>1520.0</v>
      </c>
      <c r="E19" s="21"/>
      <c r="F19" s="21">
        <f t="shared" si="1"/>
        <v>80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20" t="s">
        <v>24</v>
      </c>
      <c r="B20" s="18"/>
      <c r="C20" s="21">
        <v>1600.0</v>
      </c>
      <c r="D20" s="21">
        <v>1800.0</v>
      </c>
      <c r="E20" s="21"/>
      <c r="F20" s="21">
        <f t="shared" si="1"/>
        <v>-200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20" t="s">
        <v>25</v>
      </c>
      <c r="B21" s="18"/>
      <c r="C21" s="21"/>
      <c r="D21" s="21"/>
      <c r="E21" s="21"/>
      <c r="F21" s="21">
        <f t="shared" si="1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20"/>
      <c r="B22" s="18"/>
      <c r="C22" s="21"/>
      <c r="D22" s="21"/>
      <c r="E22" s="21"/>
      <c r="F22" s="21">
        <f t="shared" si="1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22" t="s">
        <v>26</v>
      </c>
      <c r="B23" s="18"/>
      <c r="C23" s="23">
        <v>71160.0</v>
      </c>
      <c r="D23" s="23">
        <v>96840.0</v>
      </c>
      <c r="E23" s="23">
        <f t="shared" ref="E23:F23" si="2">SUM(E15:E22)</f>
        <v>700</v>
      </c>
      <c r="F23" s="21">
        <f t="shared" si="2"/>
        <v>-5570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42.0" customHeight="1">
      <c r="A25" s="17" t="s">
        <v>27</v>
      </c>
      <c r="B25" s="18"/>
      <c r="C25" s="19" t="s">
        <v>15</v>
      </c>
      <c r="D25" s="19" t="s">
        <v>16</v>
      </c>
      <c r="E25" s="19" t="s">
        <v>17</v>
      </c>
      <c r="F25" s="19" t="s">
        <v>18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20" t="s">
        <v>28</v>
      </c>
      <c r="B26" s="18"/>
      <c r="C26" s="21">
        <v>5000.0</v>
      </c>
      <c r="D26" s="21">
        <v>4860.0</v>
      </c>
      <c r="E26" s="24">
        <v>1000.0</v>
      </c>
      <c r="F26" s="21">
        <f t="shared" ref="F26:F47" si="3">C26-D26+E26</f>
        <v>1140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20" t="s">
        <v>29</v>
      </c>
      <c r="B27" s="18"/>
      <c r="C27" s="21">
        <v>500.0</v>
      </c>
      <c r="D27" s="21">
        <v>480.0</v>
      </c>
      <c r="E27" s="24">
        <v>100.0</v>
      </c>
      <c r="F27" s="21">
        <f t="shared" si="3"/>
        <v>120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20" t="s">
        <v>30</v>
      </c>
      <c r="B28" s="18"/>
      <c r="C28" s="21">
        <v>500.0</v>
      </c>
      <c r="D28" s="21">
        <v>680.0</v>
      </c>
      <c r="E28" s="21"/>
      <c r="F28" s="21">
        <f t="shared" si="3"/>
        <v>-180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20" t="s">
        <v>31</v>
      </c>
      <c r="B29" s="18"/>
      <c r="C29" s="21">
        <v>500.0</v>
      </c>
      <c r="D29" s="21">
        <v>460.0</v>
      </c>
      <c r="E29" s="24"/>
      <c r="F29" s="21">
        <f t="shared" si="3"/>
        <v>40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20" t="s">
        <v>32</v>
      </c>
      <c r="B30" s="18"/>
      <c r="C30" s="21">
        <v>200.0</v>
      </c>
      <c r="D30" s="21">
        <v>220.0</v>
      </c>
      <c r="E30" s="21">
        <v>100.0</v>
      </c>
      <c r="F30" s="21">
        <f t="shared" si="3"/>
        <v>80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20" t="s">
        <v>33</v>
      </c>
      <c r="B31" s="18"/>
      <c r="C31" s="21">
        <v>5000.0</v>
      </c>
      <c r="D31" s="21">
        <v>4860.0</v>
      </c>
      <c r="E31" s="24"/>
      <c r="F31" s="21">
        <f t="shared" si="3"/>
        <v>140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20" t="s">
        <v>34</v>
      </c>
      <c r="B32" s="18"/>
      <c r="C32" s="21">
        <v>200.0</v>
      </c>
      <c r="D32" s="21">
        <v>180.0</v>
      </c>
      <c r="E32" s="24">
        <v>50.0</v>
      </c>
      <c r="F32" s="21">
        <f t="shared" si="3"/>
        <v>70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20" t="s">
        <v>35</v>
      </c>
      <c r="B33" s="18"/>
      <c r="C33" s="21">
        <v>500.0</v>
      </c>
      <c r="D33" s="21">
        <v>480.0</v>
      </c>
      <c r="E33" s="24">
        <v>100.0</v>
      </c>
      <c r="F33" s="21">
        <f t="shared" si="3"/>
        <v>120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25" t="s">
        <v>36</v>
      </c>
      <c r="B34" s="18"/>
      <c r="C34" s="21">
        <v>500.0</v>
      </c>
      <c r="D34" s="21">
        <v>480.0</v>
      </c>
      <c r="E34" s="24"/>
      <c r="F34" s="21">
        <f t="shared" si="3"/>
        <v>20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25" t="s">
        <v>37</v>
      </c>
      <c r="B35" s="18"/>
      <c r="C35" s="21">
        <v>1000.0</v>
      </c>
      <c r="D35" s="21">
        <v>1600.0</v>
      </c>
      <c r="E35" s="21"/>
      <c r="F35" s="21">
        <f t="shared" si="3"/>
        <v>-600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25" t="s">
        <v>38</v>
      </c>
      <c r="B36" s="18"/>
      <c r="C36" s="21">
        <v>120.0</v>
      </c>
      <c r="D36" s="21">
        <v>150.0</v>
      </c>
      <c r="E36" s="21"/>
      <c r="F36" s="21">
        <f t="shared" si="3"/>
        <v>-30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25" t="s">
        <v>39</v>
      </c>
      <c r="B37" s="18"/>
      <c r="C37" s="21">
        <v>5000.0</v>
      </c>
      <c r="D37" s="21">
        <v>4860.0</v>
      </c>
      <c r="E37" s="24"/>
      <c r="F37" s="21">
        <f t="shared" si="3"/>
        <v>140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25" t="s">
        <v>40</v>
      </c>
      <c r="B38" s="18"/>
      <c r="C38" s="21">
        <v>50.0</v>
      </c>
      <c r="D38" s="21">
        <v>60.0</v>
      </c>
      <c r="E38" s="21"/>
      <c r="F38" s="21">
        <f t="shared" si="3"/>
        <v>-10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25" t="s">
        <v>41</v>
      </c>
      <c r="B39" s="18"/>
      <c r="C39" s="21">
        <v>500.0</v>
      </c>
      <c r="D39" s="21">
        <v>480.0</v>
      </c>
      <c r="E39" s="24"/>
      <c r="F39" s="21">
        <f t="shared" si="3"/>
        <v>20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25" t="s">
        <v>42</v>
      </c>
      <c r="B40" s="18"/>
      <c r="C40" s="21">
        <v>500.0</v>
      </c>
      <c r="D40" s="21">
        <v>600.0</v>
      </c>
      <c r="E40" s="21"/>
      <c r="F40" s="21">
        <f t="shared" si="3"/>
        <v>-100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25" t="s">
        <v>43</v>
      </c>
      <c r="B41" s="18"/>
      <c r="C41" s="21">
        <v>750.0</v>
      </c>
      <c r="D41" s="21">
        <v>600.0</v>
      </c>
      <c r="E41" s="24"/>
      <c r="F41" s="21">
        <f t="shared" si="3"/>
        <v>150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25" t="s">
        <v>44</v>
      </c>
      <c r="B42" s="18"/>
      <c r="C42" s="21">
        <v>200.0</v>
      </c>
      <c r="D42" s="21">
        <v>280.0</v>
      </c>
      <c r="E42" s="21"/>
      <c r="F42" s="21">
        <f t="shared" si="3"/>
        <v>-80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25" t="s">
        <v>45</v>
      </c>
      <c r="B43" s="18"/>
      <c r="C43" s="21">
        <v>300.0</v>
      </c>
      <c r="D43" s="21">
        <v>320.0</v>
      </c>
      <c r="E43" s="21"/>
      <c r="F43" s="21">
        <f t="shared" si="3"/>
        <v>-20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25" t="s">
        <v>46</v>
      </c>
      <c r="B44" s="18"/>
      <c r="C44" s="21">
        <v>500.0</v>
      </c>
      <c r="D44" s="21">
        <v>750.0</v>
      </c>
      <c r="E44" s="21"/>
      <c r="F44" s="21">
        <f t="shared" si="3"/>
        <v>-250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25" t="s">
        <v>47</v>
      </c>
      <c r="B45" s="18"/>
      <c r="C45" s="21">
        <v>200.0</v>
      </c>
      <c r="D45" s="21">
        <v>280.0</v>
      </c>
      <c r="E45" s="21"/>
      <c r="F45" s="21">
        <f t="shared" si="3"/>
        <v>-80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20" t="s">
        <v>48</v>
      </c>
      <c r="B46" s="18"/>
      <c r="C46" s="21">
        <v>150.0</v>
      </c>
      <c r="D46" s="21">
        <v>120.0</v>
      </c>
      <c r="E46" s="24"/>
      <c r="F46" s="21">
        <f t="shared" si="3"/>
        <v>30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25" t="s">
        <v>25</v>
      </c>
      <c r="B47" s="18"/>
      <c r="C47" s="21">
        <v>100.0</v>
      </c>
      <c r="D47" s="21">
        <v>120.0</v>
      </c>
      <c r="E47" s="21"/>
      <c r="F47" s="21">
        <f t="shared" si="3"/>
        <v>-20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22" t="s">
        <v>26</v>
      </c>
      <c r="B48" s="18"/>
      <c r="C48" s="23">
        <v>50000.0</v>
      </c>
      <c r="D48" s="23">
        <v>48600.0</v>
      </c>
      <c r="E48" s="23">
        <f t="shared" ref="E48:F48" si="4">SUM(E26:E47)</f>
        <v>1350</v>
      </c>
      <c r="F48" s="23">
        <f t="shared" si="4"/>
        <v>700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26"/>
      <c r="B49" s="2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75" customHeight="1">
      <c r="A50" s="26"/>
      <c r="B50" s="2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6">
    <mergeCell ref="A30:B30"/>
    <mergeCell ref="A33:B33"/>
    <mergeCell ref="A38:B38"/>
    <mergeCell ref="A39:B39"/>
    <mergeCell ref="A41:B41"/>
    <mergeCell ref="A42:B42"/>
    <mergeCell ref="A43:B43"/>
    <mergeCell ref="A27:B27"/>
    <mergeCell ref="A28:B28"/>
    <mergeCell ref="A29:B29"/>
    <mergeCell ref="A26:B26"/>
    <mergeCell ref="A40:B40"/>
    <mergeCell ref="A31:B31"/>
    <mergeCell ref="A32:B32"/>
    <mergeCell ref="A44:B44"/>
    <mergeCell ref="A45:B45"/>
    <mergeCell ref="A46:B46"/>
    <mergeCell ref="A47:B47"/>
    <mergeCell ref="A48:B48"/>
    <mergeCell ref="A16:B16"/>
    <mergeCell ref="A17:B17"/>
    <mergeCell ref="A1:F1"/>
    <mergeCell ref="A18:B18"/>
    <mergeCell ref="A19:B19"/>
    <mergeCell ref="A22:B22"/>
    <mergeCell ref="A21:B21"/>
    <mergeCell ref="A23:B23"/>
    <mergeCell ref="A24:B24"/>
    <mergeCell ref="A25:B25"/>
    <mergeCell ref="A14:B14"/>
    <mergeCell ref="A15:B15"/>
    <mergeCell ref="A20:B20"/>
    <mergeCell ref="A34:B34"/>
    <mergeCell ref="A35:B35"/>
    <mergeCell ref="A36:B36"/>
    <mergeCell ref="A37:B37"/>
  </mergeCells>
  <printOptions/>
  <pageMargins bottom="0.75" footer="0.0" header="0.0" left="0.7" right="0.7" top="0.75"/>
  <pageSetup orientation="portrait"/>
  <drawing r:id="rId1"/>
</worksheet>
</file>